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0.0.12\dados\Licitacoes\2020\FOSSAS\ANEXOS\"/>
    </mc:Choice>
  </mc:AlternateContent>
  <bookViews>
    <workbookView xWindow="0" yWindow="0" windowWidth="24000" windowHeight="9735"/>
  </bookViews>
  <sheets>
    <sheet name="FOSSA" sheetId="6" r:id="rId1"/>
    <sheet name="FILTRO" sheetId="5" r:id="rId2"/>
    <sheet name="ANEXO-V" sheetId="2" r:id="rId3"/>
  </sheets>
  <definedNames>
    <definedName name="_xlnm.Print_Area" localSheetId="1">FILTRO!$A$1:$S$33</definedName>
    <definedName name="_xlnm.Print_Area" localSheetId="0">FOSSA!$A$1:$S$52</definedName>
  </definedNames>
  <calcPr calcId="162913"/>
</workbook>
</file>

<file path=xl/calcChain.xml><?xml version="1.0" encoding="utf-8"?>
<calcChain xmlns="http://schemas.openxmlformats.org/spreadsheetml/2006/main">
  <c r="B3" i="6" l="1"/>
  <c r="B4" i="6" l="1"/>
  <c r="U38" i="6" l="1"/>
  <c r="V13" i="5"/>
  <c r="A9" i="6" l="1"/>
  <c r="B2" i="6"/>
  <c r="U32" i="6" l="1"/>
  <c r="C13" i="6"/>
  <c r="J19" i="6" s="1"/>
  <c r="N9" i="6"/>
  <c r="J9" i="6"/>
  <c r="E9" i="6"/>
  <c r="C9" i="6"/>
  <c r="C7" i="6"/>
  <c r="V19" i="5"/>
  <c r="E8" i="2" l="1"/>
  <c r="D17" i="5" l="1"/>
  <c r="C18" i="6"/>
  <c r="P8" i="5"/>
  <c r="K8" i="5"/>
  <c r="C16" i="5"/>
</calcChain>
</file>

<file path=xl/comments1.xml><?xml version="1.0" encoding="utf-8"?>
<comments xmlns="http://schemas.openxmlformats.org/spreadsheetml/2006/main">
  <authors>
    <author>Raquel R. F. Boeira</author>
  </authors>
  <commentList>
    <comment ref="C12" authorId="0" shapeId="0">
      <text>
        <r>
          <rPr>
            <b/>
            <sz val="9"/>
            <color indexed="81"/>
            <rFont val="Tahoma"/>
            <family val="2"/>
          </rPr>
          <t>inserir valores nesta coluna</t>
        </r>
      </text>
    </comment>
    <comment ref="C57" authorId="0" shapeId="0">
      <text>
        <r>
          <rPr>
            <b/>
            <sz val="9"/>
            <color indexed="81"/>
            <rFont val="Tahoma"/>
            <family val="2"/>
          </rPr>
          <t>inserir valores nesta coluna</t>
        </r>
      </text>
    </comment>
  </commentList>
</comments>
</file>

<file path=xl/comments2.xml><?xml version="1.0" encoding="utf-8"?>
<comments xmlns="http://schemas.openxmlformats.org/spreadsheetml/2006/main">
  <authors>
    <author>Raquel R. F. Boeira</author>
  </authors>
  <commentList>
    <comment ref="D12" authorId="0" shapeId="0">
      <text>
        <r>
          <rPr>
            <b/>
            <sz val="9"/>
            <color indexed="81"/>
            <rFont val="Tahoma"/>
            <family val="2"/>
          </rPr>
          <t>inserir valores nesta 
coluna</t>
        </r>
      </text>
    </comment>
  </commentList>
</comments>
</file>

<file path=xl/sharedStrings.xml><?xml version="1.0" encoding="utf-8"?>
<sst xmlns="http://schemas.openxmlformats.org/spreadsheetml/2006/main" count="158" uniqueCount="111">
  <si>
    <t>ESTADO DO RIO GRANDE DO SUL</t>
  </si>
  <si>
    <t>Requerente:</t>
  </si>
  <si>
    <t>Fone:</t>
  </si>
  <si>
    <t>e-mail:</t>
  </si>
  <si>
    <t>N</t>
  </si>
  <si>
    <t>C</t>
  </si>
  <si>
    <t>Lf</t>
  </si>
  <si>
    <t>T</t>
  </si>
  <si>
    <t>V =</t>
  </si>
  <si>
    <t>Litros</t>
  </si>
  <si>
    <t>V projeto =</t>
  </si>
  <si>
    <t xml:space="preserve">  &gt; 1000L</t>
  </si>
  <si>
    <t>anos</t>
  </si>
  <si>
    <t>Int limpeza:</t>
  </si>
  <si>
    <t>Profundidade útil:</t>
  </si>
  <si>
    <t>m</t>
  </si>
  <si>
    <t xml:space="preserve">Vu = </t>
  </si>
  <si>
    <t>DIMENSIONAMENTO</t>
  </si>
  <si>
    <t>Medidas internas - retangular:</t>
  </si>
  <si>
    <t>Diâmetro:</t>
  </si>
  <si>
    <t>h - Profundidade útil:</t>
  </si>
  <si>
    <t>H - Altura total:</t>
  </si>
  <si>
    <t>b - Largura:</t>
  </si>
  <si>
    <t>a - Comprimento:</t>
  </si>
  <si>
    <t>&gt;0,80m</t>
  </si>
  <si>
    <t>tab 4</t>
  </si>
  <si>
    <t>FOSSA SÉPTICA - NBR 7229/93</t>
  </si>
  <si>
    <t>N: nº de pessoas ou unidades de contribuição</t>
  </si>
  <si>
    <t>C:  constribuição de despejos em (tab1)</t>
  </si>
  <si>
    <t>T: período de detenção (tab2 )</t>
  </si>
  <si>
    <t>K: taxa de acumulação de lodo digerido (tab 3 )</t>
  </si>
  <si>
    <t>Lf: contribuição do lodo fresco (tab 1)</t>
  </si>
  <si>
    <t>&gt;1,10m</t>
  </si>
  <si>
    <t>2a:1b</t>
  </si>
  <si>
    <t>FILTRO ANAERÓBICO NBR 13969/97</t>
  </si>
  <si>
    <t>T: período de detenção (tab 4)</t>
  </si>
  <si>
    <t>C:  constribuição de despejos (tab3)</t>
  </si>
  <si>
    <t>&lt;=1,20m</t>
  </si>
  <si>
    <t>Diâmetro</t>
  </si>
  <si>
    <t>Medidas internas - circular c/ fundo falso:</t>
  </si>
  <si>
    <t>opção 1</t>
  </si>
  <si>
    <t>opção 2</t>
  </si>
  <si>
    <t>Fabricante</t>
  </si>
  <si>
    <t>Modelo</t>
  </si>
  <si>
    <t>k</t>
  </si>
  <si>
    <t>Volume tratado:</t>
  </si>
  <si>
    <t>m³</t>
  </si>
  <si>
    <t>eng.paulovitor@gmail.com</t>
  </si>
  <si>
    <t>1000 + N ( CT + K Lf)</t>
  </si>
  <si>
    <t xml:space="preserve">V = </t>
  </si>
  <si>
    <t>1,6xNxCxT</t>
  </si>
  <si>
    <t xml:space="preserve">L = </t>
  </si>
  <si>
    <t>N *</t>
  </si>
  <si>
    <t>T =</t>
  </si>
  <si>
    <t>L/DIA</t>
  </si>
  <si>
    <t>DIMENSIONAMENTO POÇO NEGRO</t>
  </si>
  <si>
    <t>Nº pes.</t>
  </si>
  <si>
    <t>Ci -</t>
  </si>
  <si>
    <t xml:space="preserve">C - </t>
  </si>
  <si>
    <t>L/m²/dia</t>
  </si>
  <si>
    <t>V = C * N</t>
  </si>
  <si>
    <t>Litros / dia / pessoa</t>
  </si>
  <si>
    <t>Área de infiltração</t>
  </si>
  <si>
    <t>Af = V * Cp</t>
  </si>
  <si>
    <t>Volume tratado</t>
  </si>
  <si>
    <t>Comprimento de infiltração</t>
  </si>
  <si>
    <t>Cp = 3 x 1,5</t>
  </si>
  <si>
    <t>pes.</t>
  </si>
  <si>
    <t xml:space="preserve">60 a 90 </t>
  </si>
  <si>
    <t>solo arenoso - tab. 11 - pag. 168 -</t>
  </si>
  <si>
    <t>Contribuição diária - tab. 13 - pag. 196 -</t>
  </si>
  <si>
    <t>L/dia</t>
  </si>
  <si>
    <t>PREFEITURA MUNICIPAL DE ARAMBARÉ</t>
  </si>
  <si>
    <t>Santa Rita do Sul</t>
  </si>
  <si>
    <t>Local:</t>
  </si>
  <si>
    <t>Pop. Prevista</t>
  </si>
  <si>
    <t>05 pessoas p/ lote</t>
  </si>
  <si>
    <t>5 pessoas por lote</t>
  </si>
  <si>
    <t>Residencial de baixa renda</t>
  </si>
  <si>
    <t>1 ano</t>
  </si>
  <si>
    <t>Residencia padrão baixo</t>
  </si>
  <si>
    <t>24 horas</t>
  </si>
  <si>
    <t>h=</t>
  </si>
  <si>
    <t xml:space="preserve">h = </t>
  </si>
  <si>
    <t>menor que 1500 litros</t>
  </si>
  <si>
    <t>Medidas internas - circular concreto</t>
  </si>
  <si>
    <t>Profundidade útil</t>
  </si>
  <si>
    <t>Medidas internas</t>
  </si>
  <si>
    <t>Proprietário :</t>
  </si>
  <si>
    <t>Eng. Civil Paulo Vitor Scherer</t>
  </si>
  <si>
    <t>Resp.  Técnico:</t>
  </si>
  <si>
    <t>Arambaré, RS</t>
  </si>
  <si>
    <t>Resp. Técnico:</t>
  </si>
  <si>
    <t>Município:</t>
  </si>
  <si>
    <t>(51) 9 9632 6776</t>
  </si>
  <si>
    <t>Retangular</t>
  </si>
  <si>
    <t>Largura</t>
  </si>
  <si>
    <t>litros</t>
  </si>
  <si>
    <t>L:</t>
  </si>
  <si>
    <t>C:</t>
  </si>
  <si>
    <t>H:</t>
  </si>
  <si>
    <t>V:</t>
  </si>
  <si>
    <t>Pi</t>
  </si>
  <si>
    <t>V</t>
  </si>
  <si>
    <t>Comprimento</t>
  </si>
  <si>
    <t>L</t>
  </si>
  <si>
    <t>H</t>
  </si>
  <si>
    <t>Medidas internas -retangular</t>
  </si>
  <si>
    <t>V cal.</t>
  </si>
  <si>
    <t>CNPJ nº - 90.152.950/0001-24</t>
  </si>
  <si>
    <t>Rua Ermezinda Ramos Loureiro, nº 180 - Bairro Caramurú - Arambaré, 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</si>
</sst>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20" x14ac:knownFonts="1">
    <font>
      <sz val="10"/>
      <name val="Arial"/>
    </font>
    <font>
      <sz val="10"/>
      <name val="Arial"/>
    </font>
    <font>
      <u/>
      <sz val="10"/>
      <color indexed="12"/>
      <name val="Arial"/>
      <family val="2"/>
    </font>
    <font>
      <sz val="9"/>
      <name val="Arial"/>
      <family val="2"/>
    </font>
    <font>
      <b/>
      <sz val="11"/>
      <name val="Times New Roman"/>
      <family val="1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0"/>
      <color indexed="10"/>
      <name val="Arial"/>
      <family val="2"/>
    </font>
    <font>
      <b/>
      <sz val="9"/>
      <name val="Arial"/>
      <family val="2"/>
    </font>
    <font>
      <b/>
      <sz val="9"/>
      <color indexed="81"/>
      <name val="Tahoma"/>
      <family val="2"/>
    </font>
    <font>
      <i/>
      <sz val="9"/>
      <name val="Arial"/>
      <family val="2"/>
    </font>
    <font>
      <b/>
      <i/>
      <sz val="1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i/>
      <sz val="9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220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Continuous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Continuous"/>
    </xf>
    <xf numFmtId="0" fontId="7" fillId="0" borderId="0" xfId="0" applyFont="1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9" fillId="0" borderId="0" xfId="0" applyFont="1" applyAlignment="1">
      <alignment horizontal="center" vertical="center"/>
    </xf>
    <xf numFmtId="0" fontId="0" fillId="0" borderId="0" xfId="0" applyBorder="1"/>
    <xf numFmtId="0" fontId="3" fillId="0" borderId="0" xfId="0" applyFont="1"/>
    <xf numFmtId="0" fontId="0" fillId="0" borderId="2" xfId="0" applyBorder="1"/>
    <xf numFmtId="0" fontId="0" fillId="0" borderId="3" xfId="0" applyBorder="1"/>
    <xf numFmtId="0" fontId="0" fillId="0" borderId="7" xfId="0" applyBorder="1"/>
    <xf numFmtId="0" fontId="0" fillId="0" borderId="8" xfId="0" applyBorder="1"/>
    <xf numFmtId="0" fontId="5" fillId="0" borderId="10" xfId="0" applyFon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10" xfId="0" applyFont="1" applyFill="1" applyBorder="1" applyAlignment="1" applyProtection="1">
      <protection locked="0"/>
    </xf>
    <xf numFmtId="0" fontId="3" fillId="0" borderId="0" xfId="0" applyFont="1" applyFill="1" applyBorder="1" applyAlignment="1" applyProtection="1">
      <protection locked="0"/>
    </xf>
    <xf numFmtId="0" fontId="3" fillId="0" borderId="11" xfId="0" applyFont="1" applyBorder="1" applyProtection="1">
      <protection locked="0"/>
    </xf>
    <xf numFmtId="0" fontId="3" fillId="0" borderId="10" xfId="0" applyFont="1" applyBorder="1" applyProtection="1">
      <protection locked="0"/>
    </xf>
    <xf numFmtId="0" fontId="10" fillId="2" borderId="9" xfId="0" applyFont="1" applyFill="1" applyBorder="1" applyProtection="1">
      <protection locked="0"/>
    </xf>
    <xf numFmtId="0" fontId="10" fillId="2" borderId="10" xfId="0" applyFont="1" applyFill="1" applyBorder="1" applyProtection="1">
      <protection locked="0"/>
    </xf>
    <xf numFmtId="0" fontId="10" fillId="2" borderId="10" xfId="0" applyFont="1" applyFill="1" applyBorder="1" applyAlignment="1" applyProtection="1">
      <protection locked="0"/>
    </xf>
    <xf numFmtId="0" fontId="3" fillId="2" borderId="10" xfId="0" applyFont="1" applyFill="1" applyBorder="1" applyProtection="1">
      <protection locked="0"/>
    </xf>
    <xf numFmtId="0" fontId="10" fillId="2" borderId="10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center"/>
      <protection locked="0"/>
    </xf>
    <xf numFmtId="0" fontId="3" fillId="0" borderId="14" xfId="0" applyFont="1" applyBorder="1" applyAlignment="1" applyProtection="1">
      <alignment horizontal="center"/>
      <protection locked="0"/>
    </xf>
    <xf numFmtId="0" fontId="3" fillId="0" borderId="15" xfId="0" applyFont="1" applyBorder="1" applyProtection="1">
      <protection locked="0"/>
    </xf>
    <xf numFmtId="0" fontId="3" fillId="0" borderId="16" xfId="0" applyFont="1" applyBorder="1" applyProtection="1">
      <protection locked="0"/>
    </xf>
    <xf numFmtId="0" fontId="3" fillId="0" borderId="14" xfId="0" applyFont="1" applyBorder="1" applyProtection="1">
      <protection locked="0"/>
    </xf>
    <xf numFmtId="0" fontId="3" fillId="0" borderId="0" xfId="0" applyFont="1" applyFill="1" applyBorder="1" applyProtection="1">
      <protection locked="0"/>
    </xf>
    <xf numFmtId="4" fontId="3" fillId="0" borderId="17" xfId="0" applyNumberFormat="1" applyFont="1" applyBorder="1" applyAlignment="1" applyProtection="1">
      <protection locked="0"/>
    </xf>
    <xf numFmtId="4" fontId="3" fillId="0" borderId="18" xfId="0" applyNumberFormat="1" applyFont="1" applyBorder="1" applyAlignment="1" applyProtection="1">
      <protection locked="0"/>
    </xf>
    <xf numFmtId="4" fontId="3" fillId="0" borderId="15" xfId="0" applyNumberFormat="1" applyFont="1" applyBorder="1" applyAlignment="1" applyProtection="1">
      <protection locked="0"/>
    </xf>
    <xf numFmtId="0" fontId="3" fillId="0" borderId="0" xfId="0" applyFont="1" applyBorder="1" applyAlignment="1" applyProtection="1">
      <protection locked="0"/>
    </xf>
    <xf numFmtId="0" fontId="3" fillId="0" borderId="0" xfId="0" applyFont="1" applyBorder="1" applyAlignment="1" applyProtection="1">
      <alignment horizontal="center"/>
      <protection locked="0"/>
    </xf>
    <xf numFmtId="4" fontId="3" fillId="0" borderId="0" xfId="0" applyNumberFormat="1" applyFont="1" applyBorder="1" applyAlignment="1" applyProtection="1">
      <alignment horizontal="center"/>
      <protection locked="0"/>
    </xf>
    <xf numFmtId="4" fontId="3" fillId="0" borderId="0" xfId="0" applyNumberFormat="1" applyFont="1" applyFill="1" applyBorder="1" applyAlignment="1" applyProtection="1">
      <alignment horizontal="center"/>
      <protection hidden="1"/>
    </xf>
    <xf numFmtId="4" fontId="10" fillId="0" borderId="0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>
      <protection locked="0"/>
    </xf>
    <xf numFmtId="0" fontId="3" fillId="0" borderId="0" xfId="0" applyFont="1" applyFill="1" applyProtection="1">
      <protection locked="0"/>
    </xf>
    <xf numFmtId="0" fontId="3" fillId="0" borderId="18" xfId="0" applyFont="1" applyBorder="1" applyAlignment="1" applyProtection="1">
      <alignment horizontal="left"/>
      <protection locked="0"/>
    </xf>
    <xf numFmtId="0" fontId="3" fillId="0" borderId="19" xfId="0" applyFont="1" applyBorder="1" applyAlignment="1" applyProtection="1">
      <alignment horizontal="left"/>
      <protection locked="0"/>
    </xf>
    <xf numFmtId="0" fontId="3" fillId="0" borderId="13" xfId="0" applyFont="1" applyBorder="1" applyAlignment="1" applyProtection="1">
      <alignment horizontal="left"/>
      <protection locked="0"/>
    </xf>
    <xf numFmtId="0" fontId="3" fillId="0" borderId="15" xfId="0" applyFont="1" applyBorder="1" applyAlignment="1" applyProtection="1">
      <alignment horizontal="left"/>
      <protection locked="0"/>
    </xf>
    <xf numFmtId="0" fontId="3" fillId="0" borderId="16" xfId="0" applyFont="1" applyBorder="1" applyAlignment="1" applyProtection="1">
      <alignment horizontal="left"/>
      <protection locked="0"/>
    </xf>
    <xf numFmtId="0" fontId="3" fillId="0" borderId="14" xfId="0" applyFont="1" applyBorder="1" applyAlignment="1" applyProtection="1">
      <alignment horizontal="left"/>
      <protection locked="0"/>
    </xf>
    <xf numFmtId="0" fontId="3" fillId="0" borderId="17" xfId="0" applyFont="1" applyBorder="1" applyAlignment="1" applyProtection="1">
      <alignment horizontal="left"/>
      <protection locked="0"/>
    </xf>
    <xf numFmtId="0" fontId="3" fillId="0" borderId="20" xfId="0" applyFont="1" applyBorder="1" applyAlignment="1" applyProtection="1">
      <alignment horizontal="left"/>
      <protection locked="0"/>
    </xf>
    <xf numFmtId="0" fontId="3" fillId="0" borderId="12" xfId="0" applyFont="1" applyBorder="1" applyAlignment="1" applyProtection="1">
      <alignment horizontal="left"/>
      <protection locked="0"/>
    </xf>
    <xf numFmtId="0" fontId="12" fillId="0" borderId="0" xfId="0" applyFont="1" applyFill="1" applyBorder="1" applyAlignment="1" applyProtection="1">
      <protection locked="0"/>
    </xf>
    <xf numFmtId="0" fontId="14" fillId="0" borderId="0" xfId="0" applyFont="1"/>
    <xf numFmtId="0" fontId="14" fillId="0" borderId="0" xfId="0" applyFont="1" applyProtection="1">
      <protection locked="0"/>
    </xf>
    <xf numFmtId="0" fontId="3" fillId="0" borderId="10" xfId="0" applyFont="1" applyBorder="1" applyAlignment="1" applyProtection="1">
      <protection locked="0"/>
    </xf>
    <xf numFmtId="0" fontId="0" fillId="0" borderId="9" xfId="0" applyBorder="1"/>
    <xf numFmtId="0" fontId="0" fillId="0" borderId="11" xfId="0" applyBorder="1"/>
    <xf numFmtId="0" fontId="0" fillId="0" borderId="10" xfId="0" applyBorder="1" applyAlignment="1">
      <alignment horizontal="center"/>
    </xf>
    <xf numFmtId="0" fontId="0" fillId="0" borderId="10" xfId="0" applyBorder="1"/>
    <xf numFmtId="0" fontId="10" fillId="0" borderId="21" xfId="0" applyFont="1" applyBorder="1" applyProtection="1">
      <protection locked="0"/>
    </xf>
    <xf numFmtId="0" fontId="10" fillId="2" borderId="21" xfId="0" applyFont="1" applyFill="1" applyBorder="1" applyAlignment="1" applyProtection="1">
      <alignment horizontal="left"/>
      <protection locked="0"/>
    </xf>
    <xf numFmtId="0" fontId="10" fillId="0" borderId="11" xfId="0" applyFont="1" applyBorder="1" applyProtection="1">
      <protection locked="0"/>
    </xf>
    <xf numFmtId="0" fontId="13" fillId="0" borderId="0" xfId="0" applyFont="1" applyAlignment="1" applyProtection="1">
      <alignment vertical="center"/>
      <protection locked="0"/>
    </xf>
    <xf numFmtId="0" fontId="3" fillId="0" borderId="0" xfId="0" applyFont="1" applyBorder="1" applyProtection="1">
      <protection locked="0"/>
    </xf>
    <xf numFmtId="0" fontId="3" fillId="0" borderId="0" xfId="0" applyFont="1" applyBorder="1"/>
    <xf numFmtId="0" fontId="10" fillId="0" borderId="0" xfId="0" applyFont="1" applyBorder="1" applyProtection="1">
      <protection locked="0"/>
    </xf>
    <xf numFmtId="0" fontId="10" fillId="2" borderId="0" xfId="0" applyFont="1" applyFill="1" applyBorder="1" applyAlignment="1" applyProtection="1">
      <alignment horizontal="left"/>
      <protection locked="0"/>
    </xf>
    <xf numFmtId="0" fontId="10" fillId="2" borderId="0" xfId="0" applyFont="1" applyFill="1" applyBorder="1" applyAlignment="1" applyProtection="1">
      <protection locked="0"/>
    </xf>
    <xf numFmtId="0" fontId="10" fillId="2" borderId="0" xfId="0" applyFont="1" applyFill="1" applyBorder="1" applyProtection="1">
      <protection locked="0"/>
    </xf>
    <xf numFmtId="0" fontId="3" fillId="2" borderId="0" xfId="0" applyFont="1" applyFill="1" applyBorder="1" applyProtection="1">
      <protection locked="0"/>
    </xf>
    <xf numFmtId="0" fontId="10" fillId="2" borderId="0" xfId="0" applyFont="1" applyFill="1" applyBorder="1" applyAlignment="1" applyProtection="1">
      <alignment horizontal="center"/>
      <protection locked="0"/>
    </xf>
    <xf numFmtId="0" fontId="7" fillId="0" borderId="21" xfId="0" applyFont="1" applyBorder="1" applyProtection="1">
      <protection locked="0"/>
    </xf>
    <xf numFmtId="0" fontId="10" fillId="0" borderId="22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49" fontId="0" fillId="0" borderId="0" xfId="0" applyNumberFormat="1" applyAlignment="1">
      <alignment horizontal="left"/>
    </xf>
    <xf numFmtId="0" fontId="3" fillId="0" borderId="0" xfId="0" applyFont="1" applyAlignment="1">
      <alignment horizontal="left"/>
    </xf>
    <xf numFmtId="49" fontId="5" fillId="0" borderId="0" xfId="0" applyNumberFormat="1" applyFont="1" applyAlignment="1">
      <alignment horizontal="left"/>
    </xf>
    <xf numFmtId="164" fontId="0" fillId="0" borderId="0" xfId="2" applyFont="1" applyAlignment="1">
      <alignment horizontal="left"/>
    </xf>
    <xf numFmtId="0" fontId="5" fillId="0" borderId="0" xfId="0" applyFont="1" applyAlignment="1"/>
    <xf numFmtId="164" fontId="5" fillId="0" borderId="0" xfId="2" applyFont="1" applyAlignment="1">
      <alignment horizontal="left"/>
    </xf>
    <xf numFmtId="0" fontId="5" fillId="0" borderId="9" xfId="0" applyFont="1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49" fontId="5" fillId="0" borderId="11" xfId="0" applyNumberFormat="1" applyFont="1" applyBorder="1" applyAlignment="1" applyProtection="1">
      <alignment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49" fontId="0" fillId="0" borderId="11" xfId="0" applyNumberFormat="1" applyBorder="1" applyAlignment="1" applyProtection="1">
      <alignment vertical="center"/>
      <protection locked="0"/>
    </xf>
    <xf numFmtId="49" fontId="0" fillId="0" borderId="10" xfId="0" applyNumberFormat="1" applyBorder="1" applyAlignment="1" applyProtection="1">
      <alignment vertical="center"/>
      <protection locked="0"/>
    </xf>
    <xf numFmtId="0" fontId="10" fillId="0" borderId="0" xfId="0" applyFont="1"/>
    <xf numFmtId="0" fontId="18" fillId="0" borderId="0" xfId="0" applyFont="1"/>
    <xf numFmtId="0" fontId="6" fillId="0" borderId="0" xfId="0" applyFont="1"/>
    <xf numFmtId="0" fontId="5" fillId="0" borderId="0" xfId="0" applyFont="1"/>
    <xf numFmtId="0" fontId="0" fillId="0" borderId="9" xfId="0" applyBorder="1" applyAlignment="1" applyProtection="1">
      <alignment vertical="center"/>
      <protection locked="0"/>
    </xf>
    <xf numFmtId="0" fontId="5" fillId="0" borderId="11" xfId="0" applyFont="1" applyBorder="1" applyAlignment="1" applyProtection="1">
      <alignment vertical="center"/>
      <protection locked="0"/>
    </xf>
    <xf numFmtId="164" fontId="0" fillId="0" borderId="11" xfId="2" applyFont="1" applyBorder="1" applyAlignment="1" applyProtection="1">
      <alignment vertical="center"/>
      <protection locked="0"/>
    </xf>
    <xf numFmtId="0" fontId="7" fillId="0" borderId="9" xfId="0" applyFont="1" applyBorder="1" applyAlignment="1" applyProtection="1">
      <alignment horizontal="right" vertical="center"/>
      <protection locked="0"/>
    </xf>
    <xf numFmtId="0" fontId="14" fillId="0" borderId="0" xfId="0" applyFont="1" applyBorder="1"/>
    <xf numFmtId="0" fontId="12" fillId="0" borderId="0" xfId="0" applyFont="1" applyBorder="1" applyProtection="1">
      <protection locked="0"/>
    </xf>
    <xf numFmtId="4" fontId="3" fillId="0" borderId="0" xfId="0" applyNumberFormat="1" applyFont="1" applyBorder="1" applyAlignment="1" applyProtection="1"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3" fillId="0" borderId="9" xfId="0" applyFont="1" applyBorder="1" applyAlignment="1" applyProtection="1">
      <protection locked="0"/>
    </xf>
    <xf numFmtId="0" fontId="3" fillId="0" borderId="11" xfId="0" applyFont="1" applyBorder="1" applyAlignment="1" applyProtection="1">
      <protection locked="0"/>
    </xf>
    <xf numFmtId="0" fontId="0" fillId="0" borderId="1" xfId="0" applyBorder="1"/>
    <xf numFmtId="0" fontId="3" fillId="0" borderId="7" xfId="0" applyFont="1" applyBorder="1" applyAlignment="1" applyProtection="1">
      <protection locked="0"/>
    </xf>
    <xf numFmtId="0" fontId="3" fillId="0" borderId="8" xfId="0" applyFont="1" applyBorder="1" applyAlignment="1" applyProtection="1">
      <protection locked="0"/>
    </xf>
    <xf numFmtId="0" fontId="3" fillId="0" borderId="2" xfId="0" applyFont="1" applyBorder="1" applyAlignment="1" applyProtection="1">
      <protection locked="0"/>
    </xf>
    <xf numFmtId="0" fontId="3" fillId="0" borderId="1" xfId="0" applyFont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14" fillId="0" borderId="9" xfId="0" applyFont="1" applyBorder="1" applyProtection="1">
      <protection locked="0"/>
    </xf>
    <xf numFmtId="0" fontId="14" fillId="0" borderId="1" xfId="0" applyFont="1" applyBorder="1" applyProtection="1">
      <protection locked="0"/>
    </xf>
    <xf numFmtId="0" fontId="3" fillId="0" borderId="4" xfId="0" applyFont="1" applyBorder="1" applyProtection="1">
      <protection locked="0"/>
    </xf>
    <xf numFmtId="0" fontId="3" fillId="0" borderId="5" xfId="0" applyFont="1" applyBorder="1" applyProtection="1">
      <protection locked="0"/>
    </xf>
    <xf numFmtId="4" fontId="3" fillId="0" borderId="23" xfId="0" applyNumberFormat="1" applyFont="1" applyBorder="1" applyAlignment="1" applyProtection="1">
      <protection locked="0"/>
    </xf>
    <xf numFmtId="0" fontId="3" fillId="0" borderId="24" xfId="0" applyFont="1" applyBorder="1" applyAlignment="1" applyProtection="1">
      <alignment horizontal="center"/>
      <protection locked="0"/>
    </xf>
    <xf numFmtId="0" fontId="12" fillId="0" borderId="9" xfId="0" applyFont="1" applyBorder="1" applyProtection="1">
      <protection locked="0"/>
    </xf>
    <xf numFmtId="0" fontId="15" fillId="0" borderId="0" xfId="0" applyFont="1" applyBorder="1" applyProtection="1">
      <protection locked="0"/>
    </xf>
    <xf numFmtId="0" fontId="16" fillId="0" borderId="0" xfId="0" applyFont="1" applyBorder="1" applyProtection="1">
      <protection locked="0"/>
    </xf>
    <xf numFmtId="0" fontId="0" fillId="0" borderId="0" xfId="0" applyBorder="1" applyAlignment="1">
      <alignment horizontal="center"/>
    </xf>
    <xf numFmtId="49" fontId="5" fillId="0" borderId="11" xfId="0" applyNumberFormat="1" applyFont="1" applyBorder="1" applyAlignment="1" applyProtection="1">
      <alignment horizontal="left" vertical="center"/>
      <protection locked="0"/>
    </xf>
    <xf numFmtId="49" fontId="0" fillId="0" borderId="11" xfId="0" applyNumberFormat="1" applyBorder="1" applyAlignment="1" applyProtection="1">
      <alignment horizontal="left" vertical="center"/>
      <protection locked="0"/>
    </xf>
    <xf numFmtId="49" fontId="0" fillId="0" borderId="10" xfId="0" applyNumberFormat="1" applyBorder="1" applyAlignment="1" applyProtection="1">
      <alignment horizontal="left" vertical="center"/>
      <protection locked="0"/>
    </xf>
    <xf numFmtId="0" fontId="0" fillId="0" borderId="11" xfId="0" applyBorder="1" applyAlignment="1">
      <alignment vertical="center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11" xfId="0" applyBorder="1" applyAlignment="1">
      <alignment horizontal="left" vertical="center"/>
    </xf>
    <xf numFmtId="0" fontId="0" fillId="0" borderId="10" xfId="0" applyBorder="1" applyAlignment="1" applyProtection="1">
      <alignment vertical="center"/>
      <protection locked="0"/>
    </xf>
    <xf numFmtId="0" fontId="3" fillId="0" borderId="11" xfId="0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vertical="center"/>
      <protection locked="0"/>
    </xf>
    <xf numFmtId="0" fontId="7" fillId="0" borderId="3" xfId="0" applyFont="1" applyBorder="1" applyAlignment="1" applyProtection="1">
      <alignment vertical="center"/>
      <protection locked="0"/>
    </xf>
    <xf numFmtId="0" fontId="7" fillId="0" borderId="9" xfId="0" applyFont="1" applyBorder="1" applyAlignment="1" applyProtection="1">
      <alignment vertical="center"/>
      <protection locked="0"/>
    </xf>
    <xf numFmtId="0" fontId="3" fillId="0" borderId="7" xfId="0" applyFont="1" applyBorder="1" applyAlignment="1" applyProtection="1">
      <alignment vertical="center"/>
      <protection locked="0"/>
    </xf>
    <xf numFmtId="0" fontId="10" fillId="0" borderId="11" xfId="0" applyFont="1" applyBorder="1" applyAlignment="1" applyProtection="1">
      <alignment vertical="center"/>
      <protection locked="0"/>
    </xf>
    <xf numFmtId="0" fontId="10" fillId="0" borderId="10" xfId="0" applyFont="1" applyBorder="1" applyAlignment="1" applyProtection="1">
      <alignment vertical="center"/>
      <protection locked="0"/>
    </xf>
    <xf numFmtId="0" fontId="10" fillId="0" borderId="9" xfId="0" applyFont="1" applyBorder="1" applyAlignment="1" applyProtection="1">
      <alignment vertical="center"/>
      <protection locked="0"/>
    </xf>
    <xf numFmtId="0" fontId="2" fillId="0" borderId="11" xfId="1" applyBorder="1" applyAlignment="1" applyProtection="1">
      <alignment vertical="center"/>
      <protection locked="0"/>
    </xf>
    <xf numFmtId="0" fontId="6" fillId="0" borderId="11" xfId="0" applyFont="1" applyBorder="1" applyAlignment="1" applyProtection="1">
      <alignment vertical="center"/>
      <protection locked="0"/>
    </xf>
    <xf numFmtId="0" fontId="0" fillId="0" borderId="3" xfId="0" applyBorder="1" applyAlignment="1">
      <alignment vertical="center"/>
    </xf>
    <xf numFmtId="0" fontId="0" fillId="0" borderId="7" xfId="0" applyBorder="1" applyAlignment="1">
      <alignment vertical="center"/>
    </xf>
    <xf numFmtId="0" fontId="5" fillId="0" borderId="0" xfId="0" applyFont="1" applyAlignment="1">
      <alignment horizontal="right"/>
    </xf>
    <xf numFmtId="0" fontId="3" fillId="0" borderId="25" xfId="0" applyFont="1" applyBorder="1" applyAlignment="1" applyProtection="1">
      <protection locked="0"/>
    </xf>
    <xf numFmtId="3" fontId="0" fillId="0" borderId="11" xfId="0" applyNumberFormat="1" applyBorder="1"/>
    <xf numFmtId="0" fontId="3" fillId="0" borderId="6" xfId="0" applyFont="1" applyBorder="1" applyAlignment="1" applyProtection="1">
      <protection locked="0"/>
    </xf>
    <xf numFmtId="0" fontId="0" fillId="0" borderId="6" xfId="0" applyFill="1" applyBorder="1"/>
    <xf numFmtId="164" fontId="0" fillId="0" borderId="9" xfId="2" applyFont="1" applyBorder="1"/>
    <xf numFmtId="0" fontId="3" fillId="0" borderId="26" xfId="0" applyFont="1" applyBorder="1" applyAlignment="1" applyProtection="1">
      <alignment horizontal="left"/>
      <protection locked="0"/>
    </xf>
    <xf numFmtId="0" fontId="3" fillId="0" borderId="27" xfId="0" applyFont="1" applyBorder="1" applyAlignment="1" applyProtection="1">
      <alignment horizontal="left"/>
      <protection locked="0"/>
    </xf>
    <xf numFmtId="0" fontId="3" fillId="0" borderId="28" xfId="0" applyFont="1" applyBorder="1" applyAlignment="1" applyProtection="1">
      <alignment horizontal="left"/>
      <protection locked="0"/>
    </xf>
    <xf numFmtId="0" fontId="3" fillId="0" borderId="28" xfId="0" applyFont="1" applyBorder="1" applyAlignment="1" applyProtection="1">
      <alignment horizontal="center"/>
      <protection locked="0"/>
    </xf>
    <xf numFmtId="0" fontId="3" fillId="0" borderId="6" xfId="0" applyFont="1" applyBorder="1"/>
    <xf numFmtId="4" fontId="3" fillId="0" borderId="7" xfId="0" applyNumberFormat="1" applyFont="1" applyFill="1" applyBorder="1" applyAlignment="1" applyProtection="1">
      <protection locked="0"/>
    </xf>
    <xf numFmtId="0" fontId="3" fillId="0" borderId="8" xfId="0" applyFont="1" applyFill="1" applyBorder="1" applyAlignment="1" applyProtection="1">
      <alignment horizontal="center"/>
      <protection locked="0"/>
    </xf>
    <xf numFmtId="4" fontId="3" fillId="0" borderId="20" xfId="0" applyNumberFormat="1" applyFont="1" applyBorder="1" applyAlignment="1" applyProtection="1">
      <protection locked="0"/>
    </xf>
    <xf numFmtId="4" fontId="3" fillId="0" borderId="19" xfId="0" applyNumberFormat="1" applyFont="1" applyBorder="1" applyAlignment="1" applyProtection="1">
      <protection locked="0"/>
    </xf>
    <xf numFmtId="4" fontId="3" fillId="0" borderId="27" xfId="0" applyNumberFormat="1" applyFont="1" applyBorder="1" applyAlignment="1" applyProtection="1">
      <protection locked="0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164" fontId="0" fillId="0" borderId="32" xfId="2" applyFont="1" applyBorder="1" applyAlignment="1">
      <alignment vertical="center"/>
    </xf>
    <xf numFmtId="0" fontId="0" fillId="0" borderId="31" xfId="0" applyBorder="1"/>
    <xf numFmtId="164" fontId="0" fillId="0" borderId="32" xfId="2" applyFont="1" applyBorder="1"/>
    <xf numFmtId="0" fontId="0" fillId="0" borderId="32" xfId="0" applyBorder="1"/>
    <xf numFmtId="0" fontId="5" fillId="0" borderId="31" xfId="0" applyFont="1" applyBorder="1"/>
    <xf numFmtId="0" fontId="0" fillId="0" borderId="33" xfId="0" applyBorder="1"/>
    <xf numFmtId="0" fontId="0" fillId="0" borderId="34" xfId="0" applyBorder="1"/>
    <xf numFmtId="0" fontId="19" fillId="0" borderId="0" xfId="0" applyFont="1" applyAlignment="1">
      <alignment horizontal="centerContinuous"/>
    </xf>
    <xf numFmtId="0" fontId="0" fillId="0" borderId="7" xfId="0" applyBorder="1" applyAlignment="1">
      <alignment horizontal="center"/>
    </xf>
    <xf numFmtId="0" fontId="13" fillId="0" borderId="0" xfId="0" applyFont="1" applyAlignment="1" applyProtection="1">
      <alignment horizontal="center" vertical="center"/>
      <protection locked="0"/>
    </xf>
    <xf numFmtId="4" fontId="3" fillId="0" borderId="0" xfId="0" applyNumberFormat="1" applyFont="1" applyBorder="1" applyAlignment="1" applyProtection="1">
      <alignment horizontal="center"/>
      <protection locked="0"/>
    </xf>
    <xf numFmtId="4" fontId="3" fillId="0" borderId="15" xfId="0" applyNumberFormat="1" applyFont="1" applyBorder="1" applyAlignment="1" applyProtection="1">
      <alignment horizontal="center"/>
      <protection locked="0"/>
    </xf>
    <xf numFmtId="4" fontId="3" fillId="0" borderId="14" xfId="0" applyNumberFormat="1" applyFont="1" applyBorder="1" applyAlignment="1" applyProtection="1">
      <alignment horizontal="center"/>
      <protection locked="0"/>
    </xf>
    <xf numFmtId="4" fontId="3" fillId="0" borderId="18" xfId="0" applyNumberFormat="1" applyFont="1" applyBorder="1" applyAlignment="1" applyProtection="1">
      <alignment horizontal="center"/>
      <protection locked="0"/>
    </xf>
    <xf numFmtId="4" fontId="3" fillId="0" borderId="13" xfId="0" applyNumberFormat="1" applyFont="1" applyBorder="1" applyAlignment="1" applyProtection="1">
      <alignment horizontal="center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" fontId="10" fillId="2" borderId="9" xfId="0" applyNumberFormat="1" applyFont="1" applyFill="1" applyBorder="1" applyAlignment="1" applyProtection="1">
      <alignment horizontal="center"/>
      <protection hidden="1"/>
    </xf>
    <xf numFmtId="4" fontId="10" fillId="2" borderId="11" xfId="0" applyNumberFormat="1" applyFont="1" applyFill="1" applyBorder="1" applyAlignment="1" applyProtection="1">
      <alignment horizontal="center"/>
      <protection hidden="1"/>
    </xf>
    <xf numFmtId="0" fontId="7" fillId="0" borderId="9" xfId="0" applyFont="1" applyBorder="1" applyAlignment="1" applyProtection="1">
      <alignment horizontal="left" vertical="center"/>
      <protection locked="0"/>
    </xf>
    <xf numFmtId="0" fontId="7" fillId="0" borderId="10" xfId="0" applyFont="1" applyBorder="1" applyAlignment="1" applyProtection="1">
      <alignment horizontal="left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11" xfId="0" applyFont="1" applyBorder="1" applyAlignment="1" applyProtection="1">
      <alignment horizontal="left" vertical="center"/>
      <protection locked="0"/>
    </xf>
    <xf numFmtId="0" fontId="7" fillId="0" borderId="11" xfId="0" applyFont="1" applyBorder="1" applyAlignment="1" applyProtection="1">
      <alignment horizontal="left" vertical="center"/>
      <protection locked="0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4" fontId="10" fillId="2" borderId="0" xfId="0" applyNumberFormat="1" applyFont="1" applyFill="1" applyBorder="1" applyAlignment="1" applyProtection="1">
      <alignment horizontal="center"/>
      <protection hidden="1"/>
    </xf>
    <xf numFmtId="0" fontId="13" fillId="0" borderId="0" xfId="0" applyFont="1" applyBorder="1" applyAlignment="1" applyProtection="1">
      <alignment horizontal="center" vertical="center"/>
      <protection locked="0"/>
    </xf>
    <xf numFmtId="4" fontId="3" fillId="0" borderId="17" xfId="0" applyNumberFormat="1" applyFont="1" applyBorder="1" applyAlignment="1" applyProtection="1">
      <alignment horizontal="center"/>
      <protection locked="0"/>
    </xf>
    <xf numFmtId="4" fontId="3" fillId="0" borderId="12" xfId="0" applyNumberFormat="1" applyFont="1" applyBorder="1" applyAlignment="1" applyProtection="1">
      <alignment horizont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left" vertical="center"/>
      <protection locked="0"/>
    </xf>
    <xf numFmtId="0" fontId="10" fillId="0" borderId="11" xfId="0" applyFont="1" applyBorder="1" applyAlignment="1" applyProtection="1">
      <alignment horizontal="left" vertical="center"/>
      <protection locked="0"/>
    </xf>
    <xf numFmtId="0" fontId="10" fillId="0" borderId="10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0" fontId="3" fillId="0" borderId="11" xfId="0" applyFont="1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center"/>
      <protection locked="0"/>
    </xf>
    <xf numFmtId="4" fontId="10" fillId="2" borderId="9" xfId="0" applyNumberFormat="1" applyFont="1" applyFill="1" applyBorder="1" applyAlignment="1" applyProtection="1">
      <alignment horizontal="center"/>
      <protection locked="0"/>
    </xf>
    <xf numFmtId="4" fontId="10" fillId="2" borderId="11" xfId="0" applyNumberFormat="1" applyFont="1" applyFill="1" applyBorder="1" applyAlignment="1" applyProtection="1">
      <alignment horizontal="center"/>
      <protection locked="0"/>
    </xf>
    <xf numFmtId="4" fontId="3" fillId="0" borderId="9" xfId="0" applyNumberFormat="1" applyFont="1" applyFill="1" applyBorder="1" applyAlignment="1" applyProtection="1">
      <alignment horizontal="center"/>
      <protection hidden="1"/>
    </xf>
    <xf numFmtId="4" fontId="3" fillId="0" borderId="11" xfId="0" applyNumberFormat="1" applyFont="1" applyFill="1" applyBorder="1" applyAlignment="1" applyProtection="1">
      <alignment horizontal="center"/>
      <protection hidden="1"/>
    </xf>
    <xf numFmtId="0" fontId="10" fillId="2" borderId="9" xfId="0" applyFont="1" applyFill="1" applyBorder="1" applyAlignment="1" applyProtection="1">
      <alignment horizontal="center"/>
      <protection locked="0"/>
    </xf>
    <xf numFmtId="0" fontId="10" fillId="2" borderId="10" xfId="0" applyFont="1" applyFill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19" fillId="0" borderId="7" xfId="0" applyFont="1" applyBorder="1" applyAlignment="1">
      <alignment horizontal="center"/>
    </xf>
    <xf numFmtId="0" fontId="17" fillId="0" borderId="0" xfId="0" applyFont="1" applyAlignment="1">
      <alignment horizontal="center"/>
    </xf>
  </cellXfs>
  <cellStyles count="3">
    <cellStyle name="Hiperlink" xfId="1" builtinId="8"/>
    <cellStyle name="Normal" xfId="0" builtinId="0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28</xdr:row>
      <xdr:rowOff>152400</xdr:rowOff>
    </xdr:from>
    <xdr:to>
      <xdr:col>18</xdr:col>
      <xdr:colOff>302602</xdr:colOff>
      <xdr:row>39</xdr:row>
      <xdr:rowOff>85725</xdr:rowOff>
    </xdr:to>
    <xdr:pic>
      <xdr:nvPicPr>
        <xdr:cNvPr id="5319" name="Imagem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39" t="40674" r="26743" b="27727"/>
        <a:stretch>
          <a:fillRect/>
        </a:stretch>
      </xdr:blipFill>
      <xdr:spPr bwMode="auto">
        <a:xfrm>
          <a:off x="247650" y="5638800"/>
          <a:ext cx="6160477" cy="2028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256442</xdr:colOff>
      <xdr:row>15</xdr:row>
      <xdr:rowOff>24179</xdr:rowOff>
    </xdr:from>
    <xdr:to>
      <xdr:col>18</xdr:col>
      <xdr:colOff>416891</xdr:colOff>
      <xdr:row>26</xdr:row>
      <xdr:rowOff>73270</xdr:rowOff>
    </xdr:to>
    <xdr:pic>
      <xdr:nvPicPr>
        <xdr:cNvPr id="4506" name="Image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016" t="32336" r="61787" b="49733"/>
        <a:stretch>
          <a:fillRect/>
        </a:stretch>
      </xdr:blipFill>
      <xdr:spPr bwMode="auto">
        <a:xfrm>
          <a:off x="2916115" y="3050198"/>
          <a:ext cx="3223103" cy="21445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ng.paulovitor@gmail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71"/>
  <sheetViews>
    <sheetView tabSelected="1" view="pageBreakPreview" zoomScale="130" zoomScaleNormal="130" zoomScaleSheetLayoutView="130" workbookViewId="0">
      <selection activeCell="O3" sqref="O3"/>
    </sheetView>
  </sheetViews>
  <sheetFormatPr defaultRowHeight="15" customHeight="1" x14ac:dyDescent="0.2"/>
  <cols>
    <col min="1" max="1" width="4.7109375" customWidth="1"/>
    <col min="2" max="2" width="9" customWidth="1"/>
    <col min="3" max="3" width="5.85546875" customWidth="1"/>
    <col min="4" max="4" width="7.28515625" customWidth="1"/>
    <col min="5" max="5" width="6" customWidth="1"/>
    <col min="6" max="6" width="5.42578125" customWidth="1"/>
    <col min="7" max="7" width="4.7109375" customWidth="1"/>
    <col min="8" max="8" width="4" customWidth="1"/>
    <col min="9" max="9" width="4.7109375" customWidth="1"/>
    <col min="10" max="10" width="2.85546875" customWidth="1"/>
    <col min="11" max="12" width="4.7109375" customWidth="1"/>
    <col min="13" max="13" width="4.42578125" customWidth="1"/>
    <col min="14" max="14" width="6" customWidth="1"/>
    <col min="15" max="15" width="4.5703125" customWidth="1"/>
    <col min="16" max="16" width="4.28515625" customWidth="1"/>
    <col min="17" max="17" width="4.5703125" customWidth="1"/>
    <col min="18" max="18" width="3.7109375" customWidth="1"/>
    <col min="19" max="19" width="8.7109375" customWidth="1"/>
  </cols>
  <sheetData>
    <row r="1" spans="1:20" ht="15" customHeight="1" x14ac:dyDescent="0.2">
      <c r="A1" s="3"/>
      <c r="B1" s="5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20" ht="15" customHeight="1" x14ac:dyDescent="0.2">
      <c r="A2" s="3"/>
      <c r="B2" s="5" t="str">
        <f>FILTRO!B2</f>
        <v>PREFEITURA MUNICIPAL DE ARAMBARÉ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20" ht="12.75" customHeight="1" x14ac:dyDescent="0.2">
      <c r="A3" s="3"/>
      <c r="B3" s="167" t="str">
        <f>FILTRO!B3</f>
        <v>Rua Ermezinda Ramos Loureiro, nº 180 - Bairro Caramurú - Arambaré, RS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20" ht="11.25" customHeight="1" x14ac:dyDescent="0.2">
      <c r="B4" s="168" t="str">
        <f>FILTRO!B4</f>
        <v>CNPJ nº - 90.152.950/0001-24</v>
      </c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</row>
    <row r="5" spans="1:20" ht="18.75" customHeight="1" x14ac:dyDescent="0.2">
      <c r="A5" s="186" t="s">
        <v>17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  <c r="Q5" s="187"/>
      <c r="R5" s="187"/>
      <c r="S5" s="188"/>
    </row>
    <row r="6" spans="1:20" ht="11.25" customHeight="1" x14ac:dyDescent="0.2"/>
    <row r="7" spans="1:20" s="4" customFormat="1" ht="15" customHeight="1" x14ac:dyDescent="0.2">
      <c r="A7" s="130" t="s">
        <v>1</v>
      </c>
      <c r="B7" s="131"/>
      <c r="C7" s="179" t="str">
        <f>FILTRO!D7</f>
        <v>PREFEITURA MUNICIPAL DE ARAMBARÉ</v>
      </c>
      <c r="D7" s="185"/>
      <c r="E7" s="185"/>
      <c r="F7" s="185"/>
      <c r="G7" s="185"/>
      <c r="H7" s="185"/>
      <c r="I7" s="185"/>
      <c r="J7" s="185"/>
      <c r="K7" s="185"/>
      <c r="L7" s="185"/>
      <c r="M7" s="87"/>
      <c r="N7" s="87"/>
      <c r="O7" s="87"/>
      <c r="P7" s="87"/>
      <c r="Q7" s="87"/>
      <c r="R7" s="87"/>
      <c r="S7" s="128"/>
    </row>
    <row r="8" spans="1:20" s="4" customFormat="1" ht="15" customHeight="1" x14ac:dyDescent="0.2">
      <c r="A8" s="189" t="s">
        <v>92</v>
      </c>
      <c r="B8" s="190"/>
      <c r="C8" s="183" t="s">
        <v>89</v>
      </c>
      <c r="D8" s="184"/>
      <c r="E8" s="184"/>
      <c r="F8" s="184"/>
      <c r="G8" s="184"/>
      <c r="H8" s="132" t="s">
        <v>2</v>
      </c>
      <c r="J8" s="133" t="s">
        <v>94</v>
      </c>
      <c r="K8" s="133"/>
      <c r="L8" s="133"/>
      <c r="N8" s="96" t="s">
        <v>3</v>
      </c>
      <c r="O8" s="137" t="s">
        <v>47</v>
      </c>
      <c r="P8" s="138"/>
      <c r="Q8" s="138"/>
      <c r="R8" s="138"/>
      <c r="S8" s="139"/>
    </row>
    <row r="9" spans="1:20" s="4" customFormat="1" ht="15" customHeight="1" x14ac:dyDescent="0.2">
      <c r="A9" s="179" t="str">
        <f>FILTRO!A9</f>
        <v>Município:</v>
      </c>
      <c r="B9" s="180"/>
      <c r="C9" s="181" t="str">
        <f>FILTRO!D9</f>
        <v>Arambaré, RS</v>
      </c>
      <c r="D9" s="182"/>
      <c r="E9" s="99" t="str">
        <f>FILTRO!I9</f>
        <v>Local:</v>
      </c>
      <c r="F9" s="88" t="s">
        <v>73</v>
      </c>
      <c r="G9" s="90"/>
      <c r="H9" s="91"/>
      <c r="I9" s="96"/>
      <c r="J9" s="136" t="str">
        <f>FILTRO!N9</f>
        <v>Pop. Prevista</v>
      </c>
      <c r="K9" s="125"/>
      <c r="L9" s="134"/>
      <c r="M9" s="135"/>
      <c r="N9" s="86" t="str">
        <f>FILTRO!Q9</f>
        <v>05 pessoas p/ lote</v>
      </c>
      <c r="O9" s="140"/>
      <c r="P9" s="97"/>
      <c r="Q9" s="98"/>
      <c r="R9" s="98"/>
      <c r="S9" s="16"/>
      <c r="T9" s="9"/>
    </row>
    <row r="10" spans="1:20" s="4" customFormat="1" ht="11.25" customHeight="1" x14ac:dyDescent="0.2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</row>
    <row r="11" spans="1:20" ht="15" customHeight="1" x14ac:dyDescent="0.2">
      <c r="A11" s="169" t="s">
        <v>26</v>
      </c>
      <c r="B11" s="169"/>
      <c r="C11" s="169"/>
      <c r="D11" s="169"/>
      <c r="E11" s="169"/>
      <c r="F11" s="169"/>
      <c r="G11" s="169"/>
      <c r="H11" s="169"/>
      <c r="I11" s="169"/>
      <c r="J11" s="169"/>
      <c r="K11" s="169"/>
      <c r="L11" s="169"/>
      <c r="M11" s="169"/>
      <c r="N11" s="169"/>
      <c r="O11" s="169"/>
      <c r="P11" s="169"/>
      <c r="Q11" s="169"/>
      <c r="R11" s="169"/>
      <c r="S11" s="169"/>
    </row>
    <row r="12" spans="1:20" ht="15" customHeight="1" x14ac:dyDescent="0.2">
      <c r="A12" s="7"/>
      <c r="B12" s="20" t="s">
        <v>4</v>
      </c>
      <c r="C12" s="193">
        <v>5</v>
      </c>
      <c r="D12" s="194"/>
      <c r="E12" s="18"/>
      <c r="F12" s="92" t="s">
        <v>27</v>
      </c>
      <c r="N12" s="42"/>
      <c r="O12" s="42"/>
      <c r="P12" s="40" t="s">
        <v>77</v>
      </c>
      <c r="Q12" s="40"/>
      <c r="R12" s="18"/>
      <c r="S12" s="18"/>
    </row>
    <row r="13" spans="1:20" ht="15" customHeight="1" x14ac:dyDescent="0.2">
      <c r="A13" s="7"/>
      <c r="B13" s="20" t="s">
        <v>5</v>
      </c>
      <c r="C13" s="173">
        <f>FILTRO!D13</f>
        <v>100</v>
      </c>
      <c r="D13" s="174"/>
      <c r="E13" s="18"/>
      <c r="F13" s="92" t="s">
        <v>28</v>
      </c>
      <c r="N13" s="42"/>
      <c r="O13" s="42"/>
      <c r="P13" s="40" t="s">
        <v>80</v>
      </c>
      <c r="Q13" s="40"/>
      <c r="R13" s="18"/>
      <c r="S13" s="18"/>
    </row>
    <row r="14" spans="1:20" ht="15" customHeight="1" x14ac:dyDescent="0.2">
      <c r="A14" s="7"/>
      <c r="B14" s="20" t="s">
        <v>44</v>
      </c>
      <c r="C14" s="173">
        <v>65</v>
      </c>
      <c r="D14" s="174"/>
      <c r="E14" s="18"/>
      <c r="F14" s="92" t="s">
        <v>30</v>
      </c>
      <c r="N14" s="42"/>
      <c r="O14" s="42"/>
      <c r="P14" s="103">
        <v>0.65</v>
      </c>
      <c r="Q14" s="40"/>
      <c r="R14" s="18"/>
      <c r="S14" s="18"/>
    </row>
    <row r="15" spans="1:20" ht="15" customHeight="1" x14ac:dyDescent="0.2">
      <c r="A15" s="7"/>
      <c r="B15" s="20" t="s">
        <v>7</v>
      </c>
      <c r="C15" s="173">
        <v>1</v>
      </c>
      <c r="D15" s="174"/>
      <c r="E15" s="18"/>
      <c r="F15" s="92" t="s">
        <v>29</v>
      </c>
      <c r="L15" s="95" t="s">
        <v>81</v>
      </c>
      <c r="N15" s="41"/>
      <c r="O15" s="41"/>
      <c r="P15" s="40"/>
      <c r="Q15" s="40"/>
      <c r="R15" s="18"/>
      <c r="S15" s="18"/>
    </row>
    <row r="16" spans="1:20" ht="15" customHeight="1" x14ac:dyDescent="0.2">
      <c r="A16" s="7"/>
      <c r="B16" s="20" t="s">
        <v>6</v>
      </c>
      <c r="C16" s="171">
        <v>1</v>
      </c>
      <c r="D16" s="172"/>
      <c r="E16" s="18"/>
      <c r="F16" s="92" t="s">
        <v>31</v>
      </c>
      <c r="H16" s="18"/>
      <c r="N16" s="43"/>
      <c r="O16" s="22"/>
      <c r="P16" s="22"/>
      <c r="Q16" s="40"/>
      <c r="R16" s="18"/>
    </row>
    <row r="17" spans="1:21" ht="15" customHeight="1" x14ac:dyDescent="0.2">
      <c r="A17" s="7"/>
      <c r="B17" s="64" t="s">
        <v>49</v>
      </c>
      <c r="C17" s="66" t="s">
        <v>48</v>
      </c>
      <c r="D17" s="23"/>
      <c r="E17" s="24"/>
      <c r="F17" s="18"/>
      <c r="Q17" s="22"/>
      <c r="R17" s="46"/>
      <c r="S17" s="18"/>
    </row>
    <row r="18" spans="1:21" ht="15" customHeight="1" x14ac:dyDescent="0.2">
      <c r="A18" s="7"/>
      <c r="B18" s="65" t="s">
        <v>8</v>
      </c>
      <c r="C18" s="177">
        <f>1000+C12*((C13*C15)+(C14*C16))</f>
        <v>1825</v>
      </c>
      <c r="D18" s="178"/>
      <c r="E18" s="27" t="s">
        <v>9</v>
      </c>
      <c r="F18" s="18"/>
      <c r="G18" s="18"/>
      <c r="I18" s="6" t="s">
        <v>51</v>
      </c>
      <c r="J18" t="s">
        <v>52</v>
      </c>
      <c r="K18" t="s">
        <v>5</v>
      </c>
      <c r="O18" s="176"/>
      <c r="P18" s="176"/>
      <c r="Q18" s="40"/>
      <c r="R18" s="18"/>
      <c r="S18" s="18"/>
    </row>
    <row r="19" spans="1:21" ht="15" customHeight="1" x14ac:dyDescent="0.2">
      <c r="A19" s="18"/>
      <c r="B19" s="25" t="s">
        <v>13</v>
      </c>
      <c r="C19" s="28"/>
      <c r="D19" s="25">
        <v>1</v>
      </c>
      <c r="E19" s="29" t="s">
        <v>12</v>
      </c>
      <c r="F19" s="18"/>
      <c r="G19" s="18"/>
      <c r="I19" s="6" t="s">
        <v>51</v>
      </c>
      <c r="J19" s="175">
        <f>C12*C13</f>
        <v>500</v>
      </c>
      <c r="K19" s="175"/>
      <c r="Q19" s="40"/>
      <c r="R19" s="18"/>
      <c r="S19" s="18"/>
    </row>
    <row r="20" spans="1:21" ht="15" customHeight="1" x14ac:dyDescent="0.2">
      <c r="A20" s="18"/>
      <c r="B20" s="18"/>
      <c r="C20" s="18"/>
      <c r="D20" s="18"/>
      <c r="E20" s="18"/>
      <c r="F20" s="18"/>
      <c r="G20" s="18"/>
      <c r="I20" s="6" t="s">
        <v>53</v>
      </c>
      <c r="J20">
        <v>1</v>
      </c>
      <c r="L20" s="95" t="s">
        <v>84</v>
      </c>
      <c r="P20" s="45"/>
      <c r="Q20" s="18"/>
      <c r="R20" s="18"/>
      <c r="S20" s="18"/>
    </row>
    <row r="21" spans="1:21" ht="15" customHeight="1" x14ac:dyDescent="0.2">
      <c r="A21" s="7"/>
      <c r="P21" s="45"/>
      <c r="R21" s="18"/>
      <c r="S21" s="18"/>
    </row>
    <row r="22" spans="1:21" ht="15" customHeight="1" x14ac:dyDescent="0.2">
      <c r="A22" s="8"/>
      <c r="B22" s="113" t="s">
        <v>40</v>
      </c>
      <c r="C22" s="12"/>
      <c r="D22" s="13"/>
      <c r="H22" s="10"/>
      <c r="J22" s="112" t="s">
        <v>41</v>
      </c>
      <c r="K22" s="61"/>
      <c r="L22" s="61"/>
      <c r="M22" s="63"/>
      <c r="R22" s="18"/>
      <c r="S22" s="18"/>
    </row>
    <row r="23" spans="1:21" ht="15" customHeight="1" x14ac:dyDescent="0.2">
      <c r="A23" s="8"/>
      <c r="B23" s="118" t="s">
        <v>85</v>
      </c>
      <c r="C23" s="23"/>
      <c r="D23" s="23"/>
      <c r="E23" s="23"/>
      <c r="F23" s="24"/>
      <c r="G23" s="40"/>
      <c r="H23" s="68"/>
      <c r="J23" s="60" t="s">
        <v>87</v>
      </c>
      <c r="K23" s="61"/>
      <c r="L23" s="61"/>
      <c r="M23" s="63"/>
      <c r="N23" s="106" t="s">
        <v>95</v>
      </c>
      <c r="O23" s="61"/>
      <c r="P23" s="63"/>
      <c r="S23" s="18"/>
    </row>
    <row r="24" spans="1:21" ht="15" customHeight="1" x14ac:dyDescent="0.2">
      <c r="A24" s="8"/>
      <c r="B24" s="114" t="s">
        <v>14</v>
      </c>
      <c r="C24" s="68"/>
      <c r="D24" s="115"/>
      <c r="E24" s="116">
        <v>1.2</v>
      </c>
      <c r="F24" s="117" t="s">
        <v>15</v>
      </c>
      <c r="G24" s="40" t="s">
        <v>25</v>
      </c>
      <c r="H24" s="68"/>
      <c r="J24" s="110" t="s">
        <v>42</v>
      </c>
      <c r="K24" s="109"/>
      <c r="L24" s="109"/>
      <c r="M24" s="111"/>
      <c r="N24" s="104"/>
      <c r="O24" s="105"/>
      <c r="P24" s="59"/>
      <c r="S24" s="18"/>
    </row>
    <row r="25" spans="1:21" ht="15" customHeight="1" x14ac:dyDescent="0.2">
      <c r="A25" s="8"/>
      <c r="B25" s="33" t="s">
        <v>19</v>
      </c>
      <c r="C25" s="34"/>
      <c r="D25" s="35"/>
      <c r="E25" s="39">
        <v>1.4</v>
      </c>
      <c r="F25" s="32" t="s">
        <v>15</v>
      </c>
      <c r="G25" s="40" t="s">
        <v>32</v>
      </c>
      <c r="H25" s="68"/>
      <c r="J25" s="60" t="s">
        <v>86</v>
      </c>
      <c r="K25" s="61"/>
      <c r="L25" s="61"/>
      <c r="M25" s="63"/>
      <c r="N25" s="146">
        <v>1.25</v>
      </c>
      <c r="O25" s="61" t="s">
        <v>15</v>
      </c>
      <c r="P25" s="63"/>
      <c r="S25" s="18"/>
    </row>
    <row r="26" spans="1:21" ht="15" customHeight="1" x14ac:dyDescent="0.2">
      <c r="A26" s="8"/>
      <c r="B26" s="60" t="s">
        <v>45</v>
      </c>
      <c r="C26" s="61"/>
      <c r="D26" s="63"/>
      <c r="E26" s="143">
        <v>1800</v>
      </c>
      <c r="F26" s="62" t="s">
        <v>46</v>
      </c>
      <c r="G26" s="40" t="s">
        <v>54</v>
      </c>
      <c r="H26" s="68"/>
      <c r="J26" s="60" t="s">
        <v>96</v>
      </c>
      <c r="K26" s="61"/>
      <c r="L26" s="61"/>
      <c r="M26" s="63"/>
      <c r="N26" s="146">
        <v>0.85</v>
      </c>
      <c r="O26" s="61" t="s">
        <v>15</v>
      </c>
      <c r="P26" s="63"/>
      <c r="S26" s="7"/>
    </row>
    <row r="27" spans="1:21" ht="15" customHeight="1" x14ac:dyDescent="0.2">
      <c r="A27" s="10"/>
      <c r="B27" s="10"/>
      <c r="C27" s="10"/>
      <c r="D27" s="10"/>
      <c r="E27" s="10"/>
      <c r="F27" s="10"/>
      <c r="G27" s="10"/>
      <c r="H27" s="10"/>
      <c r="J27" s="145" t="s">
        <v>104</v>
      </c>
      <c r="K27" s="14"/>
      <c r="L27" s="14"/>
      <c r="M27" s="14"/>
      <c r="N27" s="146">
        <v>1.7</v>
      </c>
      <c r="O27" s="61" t="s">
        <v>15</v>
      </c>
      <c r="P27" s="63"/>
    </row>
    <row r="28" spans="1:21" ht="15" customHeight="1" x14ac:dyDescent="0.2">
      <c r="J28" s="144" t="s">
        <v>43</v>
      </c>
      <c r="K28" s="107"/>
      <c r="L28" s="107"/>
      <c r="M28" s="15"/>
      <c r="N28" s="142">
        <v>1800</v>
      </c>
      <c r="O28" s="107" t="s">
        <v>97</v>
      </c>
      <c r="P28" s="108"/>
    </row>
    <row r="29" spans="1:21" ht="15" customHeight="1" x14ac:dyDescent="0.2">
      <c r="T29" t="s">
        <v>101</v>
      </c>
      <c r="U29">
        <v>1.8</v>
      </c>
    </row>
    <row r="30" spans="1:21" ht="15" customHeight="1" x14ac:dyDescent="0.2">
      <c r="T30" t="s">
        <v>102</v>
      </c>
      <c r="U30">
        <v>3.1415999999999999</v>
      </c>
    </row>
    <row r="31" spans="1:21" ht="15" customHeight="1" x14ac:dyDescent="0.2">
      <c r="T31" t="s">
        <v>38</v>
      </c>
      <c r="U31">
        <v>0.7</v>
      </c>
    </row>
    <row r="32" spans="1:21" ht="15" customHeight="1" x14ac:dyDescent="0.2">
      <c r="T32" s="141" t="s">
        <v>82</v>
      </c>
      <c r="U32">
        <f>U29/(U30*U31*U31)</f>
        <v>1.1692988883865238</v>
      </c>
    </row>
    <row r="35" spans="1:21" ht="15" customHeight="1" x14ac:dyDescent="0.2">
      <c r="T35" t="s">
        <v>98</v>
      </c>
      <c r="U35">
        <v>0.85</v>
      </c>
    </row>
    <row r="36" spans="1:21" ht="15" customHeight="1" x14ac:dyDescent="0.2">
      <c r="T36" t="s">
        <v>99</v>
      </c>
      <c r="U36">
        <v>1.7</v>
      </c>
    </row>
    <row r="37" spans="1:21" ht="15" customHeight="1" x14ac:dyDescent="0.2">
      <c r="T37" t="s">
        <v>100</v>
      </c>
      <c r="U37">
        <v>1.25</v>
      </c>
    </row>
    <row r="38" spans="1:21" ht="15" customHeight="1" x14ac:dyDescent="0.2">
      <c r="T38" t="s">
        <v>103</v>
      </c>
      <c r="U38">
        <f>U35*U36*U37</f>
        <v>1.8062499999999999</v>
      </c>
    </row>
    <row r="42" spans="1:21" ht="15" customHeight="1" x14ac:dyDescent="0.2">
      <c r="A42" s="69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</row>
    <row r="43" spans="1:21" ht="15" customHeight="1" x14ac:dyDescent="0.2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</row>
    <row r="44" spans="1:21" ht="15" customHeight="1" x14ac:dyDescent="0.2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</row>
    <row r="45" spans="1:21" ht="15" customHeight="1" x14ac:dyDescent="0.2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</row>
    <row r="46" spans="1:21" ht="15" customHeight="1" x14ac:dyDescent="0.2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</row>
    <row r="47" spans="1:21" ht="15" customHeight="1" x14ac:dyDescent="0.2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19"/>
      <c r="L47" s="10"/>
      <c r="M47" s="10"/>
      <c r="N47" s="10"/>
      <c r="O47" s="10"/>
      <c r="P47" s="10"/>
      <c r="Q47" s="10"/>
      <c r="R47" s="10"/>
      <c r="S47" s="10"/>
    </row>
    <row r="48" spans="1:21" ht="15" customHeight="1" x14ac:dyDescent="0.2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20"/>
      <c r="L48" s="68"/>
      <c r="M48" s="68"/>
      <c r="N48" s="10"/>
      <c r="O48" s="10"/>
      <c r="P48" s="68"/>
      <c r="Q48" s="68"/>
      <c r="R48" s="40"/>
      <c r="S48" s="10"/>
    </row>
    <row r="49" spans="1:22" ht="15" customHeight="1" x14ac:dyDescent="0.2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68"/>
      <c r="L49" s="68"/>
      <c r="M49" s="68"/>
      <c r="N49" s="10"/>
      <c r="O49" s="10"/>
      <c r="P49" s="102"/>
      <c r="Q49" s="41"/>
      <c r="R49" s="40"/>
      <c r="S49" s="10"/>
    </row>
    <row r="50" spans="1:22" ht="15" customHeight="1" x14ac:dyDescent="0.2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68"/>
      <c r="L50" s="68"/>
      <c r="M50" s="68"/>
      <c r="N50" s="10"/>
      <c r="O50" s="10"/>
      <c r="P50" s="102"/>
      <c r="Q50" s="41"/>
      <c r="R50" s="40"/>
      <c r="S50" s="10"/>
    </row>
    <row r="51" spans="1:22" ht="15" customHeight="1" x14ac:dyDescent="0.2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21"/>
      <c r="R51" s="40"/>
      <c r="S51" s="10"/>
    </row>
    <row r="52" spans="1:22" ht="15" customHeight="1" x14ac:dyDescent="0.2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</row>
    <row r="53" spans="1:22" ht="15" customHeight="1" x14ac:dyDescent="0.2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</row>
    <row r="55" spans="1:22" ht="15" customHeight="1" x14ac:dyDescent="0.2">
      <c r="A55" s="192"/>
      <c r="B55" s="192"/>
      <c r="C55" s="192"/>
      <c r="D55" s="192"/>
      <c r="E55" s="192"/>
      <c r="F55" s="192"/>
      <c r="G55" s="192"/>
      <c r="H55" s="192"/>
      <c r="I55" s="192"/>
      <c r="J55" s="192"/>
      <c r="K55" s="192"/>
      <c r="L55" s="192"/>
      <c r="M55" s="192"/>
      <c r="N55" s="192"/>
      <c r="O55" s="192"/>
      <c r="P55" s="192"/>
      <c r="Q55" s="192"/>
      <c r="R55" s="192"/>
      <c r="S55" s="192"/>
      <c r="T55" s="67"/>
      <c r="U55" s="67"/>
      <c r="V55" s="67"/>
    </row>
    <row r="56" spans="1:22" ht="15" customHeight="1" x14ac:dyDescent="0.2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R56" s="10"/>
      <c r="S56" s="10"/>
    </row>
    <row r="57" spans="1:22" ht="15" customHeight="1" x14ac:dyDescent="0.2">
      <c r="A57" s="8"/>
      <c r="B57" s="41"/>
      <c r="C57" s="170"/>
      <c r="D57" s="170"/>
      <c r="E57" s="68"/>
      <c r="F57" s="68"/>
      <c r="G57" s="69"/>
      <c r="H57" s="10"/>
      <c r="I57" s="10"/>
      <c r="J57" s="10"/>
      <c r="K57" s="10"/>
      <c r="R57" s="10"/>
      <c r="S57" s="10"/>
    </row>
    <row r="58" spans="1:22" ht="15" customHeight="1" x14ac:dyDescent="0.2">
      <c r="A58" s="8"/>
      <c r="B58" s="41"/>
      <c r="C58" s="170"/>
      <c r="D58" s="170"/>
      <c r="E58" s="68"/>
      <c r="F58" s="68"/>
      <c r="G58" s="69"/>
      <c r="H58" s="10"/>
      <c r="I58" s="10"/>
      <c r="J58" s="10"/>
      <c r="K58" s="10"/>
      <c r="R58" s="10"/>
      <c r="S58" s="10"/>
    </row>
    <row r="59" spans="1:22" ht="15" customHeight="1" x14ac:dyDescent="0.2">
      <c r="A59" s="8"/>
      <c r="B59" s="41"/>
      <c r="C59" s="170"/>
      <c r="D59" s="170"/>
      <c r="E59" s="68"/>
      <c r="F59" s="68"/>
      <c r="G59" s="69"/>
      <c r="H59" s="10"/>
      <c r="I59" s="10"/>
      <c r="J59" s="10"/>
      <c r="K59" s="10"/>
      <c r="R59" s="10"/>
      <c r="S59" s="10"/>
    </row>
    <row r="60" spans="1:22" ht="15" customHeight="1" x14ac:dyDescent="0.2">
      <c r="A60" s="8"/>
      <c r="B60" s="41"/>
      <c r="C60" s="170"/>
      <c r="D60" s="170"/>
      <c r="E60" s="68"/>
      <c r="F60" s="68"/>
      <c r="G60" s="69"/>
      <c r="H60" s="10"/>
      <c r="I60" s="10"/>
      <c r="J60" s="10"/>
      <c r="K60" s="10"/>
      <c r="R60" s="10"/>
      <c r="S60" s="10"/>
    </row>
    <row r="61" spans="1:22" ht="15" customHeight="1" x14ac:dyDescent="0.2">
      <c r="A61" s="8"/>
      <c r="B61" s="41"/>
      <c r="C61" s="170"/>
      <c r="D61" s="170"/>
      <c r="E61" s="68"/>
      <c r="F61" s="68"/>
      <c r="G61" s="69"/>
      <c r="H61" s="68"/>
      <c r="I61" s="10"/>
      <c r="J61" s="10"/>
      <c r="K61" s="10"/>
      <c r="L61" s="10"/>
      <c r="M61" s="10"/>
      <c r="N61" s="43"/>
      <c r="O61" s="22"/>
      <c r="P61" s="22"/>
      <c r="Q61" s="10"/>
      <c r="R61" s="10"/>
      <c r="S61" s="10"/>
    </row>
    <row r="62" spans="1:22" ht="15" customHeight="1" x14ac:dyDescent="0.2">
      <c r="A62" s="8"/>
      <c r="B62" s="70"/>
      <c r="C62" s="70"/>
      <c r="D62" s="68"/>
      <c r="E62" s="68"/>
      <c r="F62" s="68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</row>
    <row r="63" spans="1:22" ht="15" customHeight="1" x14ac:dyDescent="0.2">
      <c r="A63" s="8"/>
      <c r="B63" s="71"/>
      <c r="C63" s="191"/>
      <c r="D63" s="191"/>
      <c r="E63" s="72"/>
      <c r="F63" s="68"/>
      <c r="G63" s="68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</row>
    <row r="64" spans="1:22" ht="15" customHeight="1" x14ac:dyDescent="0.2">
      <c r="A64" s="68"/>
      <c r="B64" s="73"/>
      <c r="C64" s="74"/>
      <c r="D64" s="73"/>
      <c r="E64" s="75"/>
      <c r="F64" s="68"/>
      <c r="G64" s="68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</row>
    <row r="65" spans="1:19" ht="15" customHeight="1" x14ac:dyDescent="0.2">
      <c r="A65" s="68"/>
      <c r="B65" s="68"/>
      <c r="C65" s="68"/>
      <c r="D65" s="68"/>
      <c r="E65" s="68"/>
      <c r="F65" s="68"/>
      <c r="G65" s="68"/>
      <c r="H65" s="10"/>
      <c r="I65" s="10"/>
      <c r="J65" s="10"/>
      <c r="K65" s="10"/>
      <c r="L65" s="10"/>
      <c r="M65" s="10"/>
      <c r="N65" s="10"/>
      <c r="O65" s="10"/>
      <c r="P65" s="45"/>
      <c r="Q65" s="10"/>
      <c r="R65" s="10"/>
      <c r="S65" s="10"/>
    </row>
    <row r="66" spans="1:19" ht="15" customHeight="1" x14ac:dyDescent="0.2">
      <c r="A66" s="8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45"/>
      <c r="Q66" s="10"/>
      <c r="R66" s="10"/>
      <c r="S66" s="10"/>
    </row>
    <row r="67" spans="1:19" ht="15" customHeight="1" x14ac:dyDescent="0.2">
      <c r="A67" s="7"/>
      <c r="B67" s="58" t="s">
        <v>40</v>
      </c>
    </row>
    <row r="68" spans="1:19" ht="15" customHeight="1" x14ac:dyDescent="0.2">
      <c r="A68" s="7"/>
      <c r="B68" s="19" t="s">
        <v>18</v>
      </c>
      <c r="D68" s="18"/>
      <c r="E68" s="18"/>
      <c r="F68" s="18"/>
      <c r="G68" s="18"/>
      <c r="H68" s="18"/>
      <c r="I68" s="18"/>
      <c r="J68" s="18"/>
    </row>
    <row r="69" spans="1:19" ht="15" customHeight="1" x14ac:dyDescent="0.2">
      <c r="A69" s="7"/>
      <c r="B69" s="53" t="s">
        <v>20</v>
      </c>
      <c r="C69" s="54"/>
      <c r="D69" s="54"/>
      <c r="E69" s="55"/>
      <c r="F69" s="37"/>
      <c r="G69" s="30" t="s">
        <v>15</v>
      </c>
      <c r="H69" s="18" t="s">
        <v>25</v>
      </c>
      <c r="I69" s="18"/>
      <c r="J69" s="18"/>
    </row>
    <row r="70" spans="1:19" ht="15" customHeight="1" x14ac:dyDescent="0.2">
      <c r="A70" s="7"/>
      <c r="B70" s="47" t="s">
        <v>22</v>
      </c>
      <c r="C70" s="48"/>
      <c r="D70" s="48"/>
      <c r="E70" s="49"/>
      <c r="F70" s="38"/>
      <c r="G70" s="31" t="s">
        <v>15</v>
      </c>
      <c r="H70" s="18" t="s">
        <v>24</v>
      </c>
      <c r="I70" s="18"/>
      <c r="J70" s="18"/>
    </row>
    <row r="71" spans="1:19" ht="15" customHeight="1" x14ac:dyDescent="0.2">
      <c r="A71" s="7"/>
      <c r="B71" s="50" t="s">
        <v>23</v>
      </c>
      <c r="C71" s="51"/>
      <c r="D71" s="51"/>
      <c r="E71" s="52"/>
      <c r="F71" s="39"/>
      <c r="G71" s="32" t="s">
        <v>15</v>
      </c>
      <c r="H71" s="18" t="s">
        <v>33</v>
      </c>
      <c r="I71" s="18"/>
      <c r="J71" s="18"/>
    </row>
  </sheetData>
  <mergeCells count="23">
    <mergeCell ref="A5:S5"/>
    <mergeCell ref="A8:B8"/>
    <mergeCell ref="C63:D63"/>
    <mergeCell ref="A55:S55"/>
    <mergeCell ref="C57:D57"/>
    <mergeCell ref="C58:D58"/>
    <mergeCell ref="C12:D12"/>
    <mergeCell ref="B4:S4"/>
    <mergeCell ref="A11:S11"/>
    <mergeCell ref="C59:D59"/>
    <mergeCell ref="C60:D60"/>
    <mergeCell ref="C61:D61"/>
    <mergeCell ref="C16:D16"/>
    <mergeCell ref="C13:D13"/>
    <mergeCell ref="J19:K19"/>
    <mergeCell ref="O18:P18"/>
    <mergeCell ref="C18:D18"/>
    <mergeCell ref="C14:D14"/>
    <mergeCell ref="C15:D15"/>
    <mergeCell ref="A9:B9"/>
    <mergeCell ref="C9:D9"/>
    <mergeCell ref="C8:G8"/>
    <mergeCell ref="C7:L7"/>
  </mergeCells>
  <hyperlinks>
    <hyperlink ref="O8" r:id="rId1"/>
  </hyperlinks>
  <pageMargins left="0.70866141732283472" right="0.27559055118110237" top="0.59055118110236227" bottom="0.19685039370078741" header="0.51181102362204722" footer="0.31496062992125984"/>
  <pageSetup paperSize="9" scale="94" orientation="portrait" r:id="rId2"/>
  <headerFooter alignWithMargins="0"/>
  <colBreaks count="1" manualBreakCount="1">
    <brk id="19" max="1048575" man="1"/>
  </colBreak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53"/>
  <sheetViews>
    <sheetView view="pageBreakPreview" zoomScaleNormal="130" zoomScaleSheetLayoutView="100" workbookViewId="0">
      <selection activeCell="B4" sqref="B4:S4"/>
    </sheetView>
  </sheetViews>
  <sheetFormatPr defaultRowHeight="15" customHeight="1" x14ac:dyDescent="0.2"/>
  <cols>
    <col min="1" max="1" width="3.42578125" customWidth="1"/>
    <col min="2" max="2" width="5.42578125" customWidth="1"/>
    <col min="3" max="3" width="5.140625" customWidth="1"/>
    <col min="4" max="4" width="3.28515625" customWidth="1"/>
    <col min="5" max="5" width="7.42578125" customWidth="1"/>
    <col min="6" max="6" width="5.7109375" customWidth="1"/>
    <col min="7" max="12" width="4.7109375" customWidth="1"/>
    <col min="13" max="13" width="5.7109375" customWidth="1"/>
    <col min="14" max="14" width="1.7109375" customWidth="1"/>
    <col min="15" max="15" width="5.85546875" customWidth="1"/>
    <col min="16" max="16" width="5.140625" customWidth="1"/>
    <col min="17" max="17" width="4.7109375" customWidth="1"/>
    <col min="18" max="18" width="3.85546875" customWidth="1"/>
    <col min="19" max="19" width="7.7109375" customWidth="1"/>
  </cols>
  <sheetData>
    <row r="1" spans="1:22" ht="15" customHeight="1" x14ac:dyDescent="0.2">
      <c r="A1" s="3"/>
      <c r="B1" s="5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22" ht="15" customHeight="1" x14ac:dyDescent="0.2">
      <c r="A2" s="3"/>
      <c r="B2" s="5" t="s">
        <v>72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22" ht="10.5" customHeight="1" x14ac:dyDescent="0.2">
      <c r="A3" s="3"/>
      <c r="B3" s="167" t="s">
        <v>110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22" ht="11.25" customHeight="1" x14ac:dyDescent="0.2">
      <c r="B4" s="218" t="s">
        <v>109</v>
      </c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8"/>
    </row>
    <row r="5" spans="1:22" ht="18.75" customHeight="1" x14ac:dyDescent="0.2">
      <c r="A5" s="186" t="s">
        <v>17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  <c r="Q5" s="187"/>
      <c r="R5" s="187"/>
      <c r="S5" s="188"/>
    </row>
    <row r="6" spans="1:22" ht="11.25" customHeight="1" x14ac:dyDescent="0.2"/>
    <row r="7" spans="1:22" s="4" customFormat="1" ht="15" customHeight="1" thickBot="1" x14ac:dyDescent="0.25">
      <c r="A7" s="179" t="s">
        <v>88</v>
      </c>
      <c r="B7" s="185"/>
      <c r="C7" s="180"/>
      <c r="D7" s="89" t="s">
        <v>72</v>
      </c>
      <c r="E7" s="126"/>
      <c r="F7" s="126"/>
      <c r="G7" s="126"/>
      <c r="H7" s="127"/>
      <c r="I7" s="125"/>
      <c r="J7" s="125"/>
      <c r="K7" s="97"/>
      <c r="L7" s="87"/>
      <c r="M7" s="87"/>
      <c r="N7" s="87"/>
      <c r="O7" s="87"/>
      <c r="P7" s="87"/>
      <c r="Q7" s="87"/>
      <c r="R7" s="87"/>
      <c r="S7" s="128"/>
    </row>
    <row r="8" spans="1:22" s="4" customFormat="1" ht="15" customHeight="1" x14ac:dyDescent="0.2">
      <c r="A8" s="197" t="s">
        <v>90</v>
      </c>
      <c r="B8" s="198"/>
      <c r="C8" s="199"/>
      <c r="D8" s="200" t="s">
        <v>89</v>
      </c>
      <c r="E8" s="201"/>
      <c r="F8" s="201"/>
      <c r="G8" s="201"/>
      <c r="H8" s="202"/>
      <c r="I8" s="214" t="s">
        <v>2</v>
      </c>
      <c r="J8" s="215"/>
      <c r="K8" s="216" t="str">
        <f>FOSSA!J8</f>
        <v>(51) 9 9632 6776</v>
      </c>
      <c r="L8" s="216"/>
      <c r="M8" s="216"/>
      <c r="N8" s="217" t="s">
        <v>3</v>
      </c>
      <c r="O8" s="217"/>
      <c r="P8" s="213" t="str">
        <f>FOSSA!O8</f>
        <v>eng.paulovitor@gmail.com</v>
      </c>
      <c r="Q8" s="213"/>
      <c r="R8" s="213"/>
      <c r="S8" s="213"/>
      <c r="U8" s="157"/>
      <c r="V8" s="158"/>
    </row>
    <row r="9" spans="1:22" s="4" customFormat="1" ht="15" customHeight="1" x14ac:dyDescent="0.2">
      <c r="A9" s="179" t="s">
        <v>93</v>
      </c>
      <c r="B9" s="185"/>
      <c r="C9" s="185"/>
      <c r="D9" s="89" t="s">
        <v>91</v>
      </c>
      <c r="E9" s="125"/>
      <c r="F9" s="122"/>
      <c r="G9" s="123"/>
      <c r="H9" s="124"/>
      <c r="I9" s="195" t="s">
        <v>74</v>
      </c>
      <c r="J9" s="196"/>
      <c r="K9" s="129" t="s">
        <v>73</v>
      </c>
      <c r="L9" s="129"/>
      <c r="M9" s="129"/>
      <c r="N9" s="203" t="s">
        <v>75</v>
      </c>
      <c r="O9" s="203"/>
      <c r="P9" s="203"/>
      <c r="Q9" s="87" t="s">
        <v>76</v>
      </c>
      <c r="R9" s="87"/>
      <c r="S9" s="16"/>
      <c r="T9" s="9"/>
      <c r="U9" s="159" t="s">
        <v>103</v>
      </c>
      <c r="V9" s="160">
        <v>1</v>
      </c>
    </row>
    <row r="10" spans="1:22" s="4" customFormat="1" ht="11.25" customHeight="1" x14ac:dyDescent="0.2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U10" s="159" t="s">
        <v>105</v>
      </c>
      <c r="V10" s="160">
        <v>1</v>
      </c>
    </row>
    <row r="11" spans="1:22" ht="15" customHeight="1" x14ac:dyDescent="0.2">
      <c r="A11" s="169" t="s">
        <v>34</v>
      </c>
      <c r="B11" s="169"/>
      <c r="C11" s="169"/>
      <c r="D11" s="169"/>
      <c r="E11" s="169"/>
      <c r="F11" s="169"/>
      <c r="G11" s="169"/>
      <c r="H11" s="169"/>
      <c r="I11" s="169"/>
      <c r="J11" s="169"/>
      <c r="K11" s="169"/>
      <c r="L11" s="169"/>
      <c r="M11" s="169"/>
      <c r="N11" s="169"/>
      <c r="O11" s="169"/>
      <c r="P11" s="169"/>
      <c r="Q11" s="169"/>
      <c r="R11" s="169"/>
      <c r="S11" s="169"/>
      <c r="U11" s="161" t="s">
        <v>5</v>
      </c>
      <c r="V11" s="162">
        <v>1</v>
      </c>
    </row>
    <row r="12" spans="1:22" ht="15" customHeight="1" x14ac:dyDescent="0.2">
      <c r="A12" s="56"/>
      <c r="B12" s="18"/>
      <c r="C12" s="20" t="s">
        <v>4</v>
      </c>
      <c r="D12" s="193">
        <v>5</v>
      </c>
      <c r="E12" s="194"/>
      <c r="F12" s="18"/>
      <c r="G12" s="93" t="s">
        <v>27</v>
      </c>
      <c r="J12" s="18"/>
      <c r="K12" s="18"/>
      <c r="O12" s="94" t="s">
        <v>77</v>
      </c>
      <c r="R12" s="18"/>
      <c r="S12" s="18"/>
      <c r="U12" s="159" t="s">
        <v>106</v>
      </c>
      <c r="V12" s="160">
        <v>1</v>
      </c>
    </row>
    <row r="13" spans="1:22" ht="15" customHeight="1" x14ac:dyDescent="0.2">
      <c r="A13" s="56"/>
      <c r="B13" s="18"/>
      <c r="C13" s="20" t="s">
        <v>5</v>
      </c>
      <c r="D13" s="173">
        <v>100</v>
      </c>
      <c r="E13" s="174"/>
      <c r="F13" s="18"/>
      <c r="G13" s="93" t="s">
        <v>36</v>
      </c>
      <c r="J13" s="18"/>
      <c r="K13" s="18"/>
      <c r="O13" s="94" t="s">
        <v>78</v>
      </c>
      <c r="R13" s="18"/>
      <c r="S13" s="18"/>
      <c r="U13" s="161" t="s">
        <v>108</v>
      </c>
      <c r="V13" s="163">
        <f>V10*V11*V12</f>
        <v>1</v>
      </c>
    </row>
    <row r="14" spans="1:22" ht="15" customHeight="1" x14ac:dyDescent="0.2">
      <c r="A14" s="56"/>
      <c r="B14" s="18"/>
      <c r="C14" s="20" t="s">
        <v>7</v>
      </c>
      <c r="D14" s="171">
        <v>1</v>
      </c>
      <c r="E14" s="172"/>
      <c r="F14" s="18"/>
      <c r="G14" s="93" t="s">
        <v>35</v>
      </c>
      <c r="J14" s="18"/>
      <c r="K14" s="18"/>
      <c r="O14" s="95" t="s">
        <v>79</v>
      </c>
      <c r="R14" s="18"/>
      <c r="S14" s="18"/>
      <c r="U14" s="161"/>
      <c r="V14" s="163"/>
    </row>
    <row r="15" spans="1:22" ht="15" customHeight="1" x14ac:dyDescent="0.2">
      <c r="A15" s="56"/>
      <c r="B15" s="76" t="s">
        <v>16</v>
      </c>
      <c r="C15" s="204" t="s">
        <v>50</v>
      </c>
      <c r="D15" s="205"/>
      <c r="E15" s="206"/>
      <c r="F15" s="18"/>
      <c r="G15" s="18"/>
      <c r="H15" s="11"/>
      <c r="J15" s="18"/>
      <c r="K15" s="18"/>
      <c r="R15" s="18"/>
      <c r="S15" s="18"/>
      <c r="U15" s="161"/>
      <c r="V15" s="163"/>
    </row>
    <row r="16" spans="1:22" ht="15" customHeight="1" x14ac:dyDescent="0.2">
      <c r="A16" s="56"/>
      <c r="B16" s="77" t="s">
        <v>16</v>
      </c>
      <c r="C16" s="209">
        <f>1.6*D12*D13*D14</f>
        <v>800</v>
      </c>
      <c r="D16" s="210"/>
      <c r="E16" s="21" t="s">
        <v>9</v>
      </c>
      <c r="F16" s="22" t="s">
        <v>11</v>
      </c>
      <c r="G16" s="18"/>
      <c r="H16" s="11"/>
      <c r="J16" s="18"/>
      <c r="K16" s="18"/>
      <c r="R16" s="18"/>
      <c r="S16" s="18"/>
      <c r="U16" s="161"/>
      <c r="V16" s="163">
        <v>0.31830000000000003</v>
      </c>
    </row>
    <row r="17" spans="1:28" ht="15" customHeight="1" x14ac:dyDescent="0.2">
      <c r="A17" s="56"/>
      <c r="B17" s="211" t="s">
        <v>10</v>
      </c>
      <c r="C17" s="212"/>
      <c r="D17" s="207">
        <f>1.6*D12*D13*D14</f>
        <v>800</v>
      </c>
      <c r="E17" s="208"/>
      <c r="F17" s="26" t="s">
        <v>9</v>
      </c>
      <c r="G17" s="18"/>
      <c r="H17" s="18"/>
      <c r="I17" s="18"/>
      <c r="J17" s="18"/>
      <c r="K17" s="18"/>
      <c r="R17" s="18"/>
      <c r="S17" s="18"/>
      <c r="U17" s="161"/>
      <c r="V17" s="163">
        <v>0.6</v>
      </c>
    </row>
    <row r="18" spans="1:28" ht="15" customHeight="1" x14ac:dyDescent="0.2">
      <c r="A18" s="56"/>
      <c r="B18" s="56"/>
      <c r="C18" s="56"/>
      <c r="D18" s="56"/>
      <c r="E18" s="56"/>
      <c r="F18" s="56"/>
      <c r="G18" s="36"/>
      <c r="H18" s="18"/>
      <c r="I18" s="18"/>
      <c r="J18" s="18"/>
      <c r="K18" s="18"/>
      <c r="Q18" s="18"/>
      <c r="R18" s="18"/>
      <c r="S18" s="18"/>
      <c r="U18" s="161"/>
      <c r="V18" s="163"/>
    </row>
    <row r="19" spans="1:28" ht="15" customHeight="1" x14ac:dyDescent="0.2">
      <c r="A19" s="56"/>
      <c r="B19" s="57" t="s">
        <v>40</v>
      </c>
      <c r="J19" s="18"/>
      <c r="K19" s="18"/>
      <c r="Q19" s="18"/>
      <c r="R19" s="18"/>
      <c r="S19" s="18"/>
      <c r="U19" s="164" t="s">
        <v>83</v>
      </c>
      <c r="V19" s="163">
        <f>V16/(V17*V17)</f>
        <v>0.88416666666666677</v>
      </c>
    </row>
    <row r="20" spans="1:28" ht="15" customHeight="1" thickBot="1" x14ac:dyDescent="0.25">
      <c r="A20" s="36"/>
      <c r="B20" s="19" t="s">
        <v>39</v>
      </c>
      <c r="D20" s="18"/>
      <c r="E20" s="18"/>
      <c r="F20" s="18"/>
      <c r="G20" s="18"/>
      <c r="H20" s="18"/>
      <c r="I20" s="18"/>
      <c r="J20" s="18"/>
      <c r="K20" s="18"/>
      <c r="Q20" s="18"/>
      <c r="R20" s="18"/>
      <c r="S20" s="18"/>
      <c r="U20" s="165"/>
      <c r="V20" s="166"/>
    </row>
    <row r="21" spans="1:28" ht="15" customHeight="1" x14ac:dyDescent="0.2">
      <c r="A21" s="7"/>
      <c r="B21" s="53" t="s">
        <v>20</v>
      </c>
      <c r="C21" s="54"/>
      <c r="D21" s="54"/>
      <c r="E21" s="55"/>
      <c r="F21" s="37">
        <v>1.1000000000000001</v>
      </c>
      <c r="G21" s="30" t="s">
        <v>15</v>
      </c>
      <c r="H21" s="18" t="s">
        <v>37</v>
      </c>
      <c r="I21" s="18"/>
      <c r="J21" s="18"/>
      <c r="K21" s="18"/>
      <c r="Q21" s="18"/>
      <c r="R21" s="18"/>
      <c r="S21" s="18"/>
    </row>
    <row r="22" spans="1:28" ht="15" customHeight="1" x14ac:dyDescent="0.2">
      <c r="A22" s="7"/>
      <c r="B22" s="47" t="s">
        <v>21</v>
      </c>
      <c r="C22" s="48"/>
      <c r="D22" s="48"/>
      <c r="E22" s="49"/>
      <c r="F22" s="38">
        <v>1.53</v>
      </c>
      <c r="G22" s="31" t="s">
        <v>15</v>
      </c>
      <c r="H22" s="18"/>
      <c r="I22" s="18"/>
      <c r="J22" s="18"/>
      <c r="K22" s="18"/>
      <c r="Q22" s="18"/>
      <c r="R22" s="18"/>
      <c r="S22" s="18"/>
    </row>
    <row r="23" spans="1:28" ht="15" customHeight="1" x14ac:dyDescent="0.2">
      <c r="A23" s="7"/>
      <c r="B23" s="50" t="s">
        <v>38</v>
      </c>
      <c r="C23" s="51"/>
      <c r="D23" s="51"/>
      <c r="E23" s="52"/>
      <c r="F23" s="39">
        <v>1.1000000000000001</v>
      </c>
      <c r="G23" s="32" t="s">
        <v>15</v>
      </c>
      <c r="H23" s="18"/>
      <c r="I23" s="18"/>
      <c r="J23" s="18"/>
      <c r="K23" s="18"/>
      <c r="Q23" s="18"/>
      <c r="R23" s="18"/>
      <c r="S23" s="18"/>
    </row>
    <row r="24" spans="1:28" ht="15" customHeight="1" x14ac:dyDescent="0.2">
      <c r="A24" s="7"/>
      <c r="Q24" s="18"/>
      <c r="R24" s="18"/>
      <c r="S24" s="18"/>
    </row>
    <row r="25" spans="1:28" ht="15" customHeight="1" x14ac:dyDescent="0.2">
      <c r="A25" s="7"/>
      <c r="Q25" s="18"/>
      <c r="R25" s="18"/>
      <c r="S25" s="18"/>
    </row>
    <row r="26" spans="1:28" ht="15" customHeight="1" x14ac:dyDescent="0.2">
      <c r="A26" s="7"/>
      <c r="J26" s="7"/>
      <c r="K26" s="8"/>
      <c r="L26" s="68"/>
      <c r="M26" s="8"/>
      <c r="N26" s="8"/>
      <c r="O26" s="8"/>
      <c r="P26" s="8"/>
      <c r="Q26" s="8"/>
      <c r="R26" s="8"/>
      <c r="S26" s="8"/>
    </row>
    <row r="27" spans="1:28" ht="15" customHeight="1" x14ac:dyDescent="0.2">
      <c r="B27" s="58"/>
      <c r="H27" s="44"/>
      <c r="I27" s="44"/>
      <c r="K27" s="10"/>
      <c r="L27" s="100"/>
      <c r="M27" s="10"/>
      <c r="N27" s="10"/>
      <c r="O27" s="10"/>
      <c r="P27" s="10"/>
      <c r="Q27" s="10"/>
      <c r="R27" s="10"/>
      <c r="S27" s="10"/>
    </row>
    <row r="28" spans="1:28" ht="15" customHeight="1" x14ac:dyDescent="0.2">
      <c r="B28" s="57" t="s">
        <v>41</v>
      </c>
      <c r="K28" s="10"/>
      <c r="L28" s="101"/>
      <c r="M28" s="10"/>
      <c r="N28" s="68"/>
      <c r="O28" s="68"/>
      <c r="P28" s="68"/>
      <c r="Q28" s="68"/>
      <c r="R28" s="68"/>
      <c r="S28" s="10"/>
    </row>
    <row r="29" spans="1:28" ht="15" customHeight="1" x14ac:dyDescent="0.2">
      <c r="B29" s="19" t="s">
        <v>107</v>
      </c>
      <c r="D29" s="18"/>
      <c r="E29" s="18"/>
      <c r="F29" s="18"/>
      <c r="G29" s="18"/>
      <c r="H29" s="18"/>
      <c r="I29" s="18"/>
      <c r="K29" s="10"/>
      <c r="L29" s="40"/>
      <c r="M29" s="40"/>
      <c r="N29" s="40"/>
      <c r="O29" s="40"/>
      <c r="P29" s="102"/>
      <c r="Q29" s="41"/>
      <c r="R29" s="68"/>
      <c r="S29" s="10"/>
      <c r="AB29" s="18"/>
    </row>
    <row r="30" spans="1:28" ht="15" customHeight="1" x14ac:dyDescent="0.2">
      <c r="B30" s="53" t="s">
        <v>20</v>
      </c>
      <c r="C30" s="54"/>
      <c r="D30" s="54"/>
      <c r="E30" s="55"/>
      <c r="F30" s="154">
        <v>1.05</v>
      </c>
      <c r="G30" s="30" t="s">
        <v>15</v>
      </c>
      <c r="H30" s="18" t="s">
        <v>37</v>
      </c>
      <c r="I30" s="18"/>
      <c r="K30" s="10"/>
      <c r="L30" s="103"/>
      <c r="M30" s="103"/>
      <c r="N30" s="103"/>
      <c r="O30" s="103"/>
      <c r="P30" s="102"/>
      <c r="Q30" s="41"/>
      <c r="R30" s="68"/>
      <c r="S30" s="10"/>
      <c r="AB30" s="18"/>
    </row>
    <row r="31" spans="1:28" ht="15" customHeight="1" x14ac:dyDescent="0.2">
      <c r="B31" s="47" t="s">
        <v>21</v>
      </c>
      <c r="C31" s="48"/>
      <c r="D31" s="48"/>
      <c r="E31" s="49"/>
      <c r="F31" s="155">
        <v>1.35</v>
      </c>
      <c r="G31" s="31" t="s">
        <v>15</v>
      </c>
      <c r="H31" s="18"/>
      <c r="I31" s="18"/>
      <c r="K31" s="10"/>
      <c r="L31" s="103"/>
      <c r="M31" s="103"/>
      <c r="N31" s="103"/>
      <c r="O31" s="103"/>
      <c r="P31" s="102"/>
      <c r="Q31" s="41"/>
      <c r="R31" s="68"/>
      <c r="S31" s="10"/>
      <c r="AB31" s="18"/>
    </row>
    <row r="32" spans="1:28" ht="15" customHeight="1" x14ac:dyDescent="0.2">
      <c r="B32" s="147" t="s">
        <v>96</v>
      </c>
      <c r="C32" s="148"/>
      <c r="D32" s="148"/>
      <c r="E32" s="149"/>
      <c r="F32" s="156">
        <v>1.05</v>
      </c>
      <c r="G32" s="150" t="s">
        <v>15</v>
      </c>
      <c r="H32" s="18"/>
      <c r="I32" s="18"/>
      <c r="K32" s="10"/>
      <c r="L32" s="10"/>
      <c r="M32" s="10"/>
      <c r="N32" s="10"/>
      <c r="O32" s="10"/>
      <c r="P32" s="10"/>
      <c r="Q32" s="10"/>
      <c r="R32" s="10"/>
      <c r="S32" s="10"/>
      <c r="AB32" s="18"/>
    </row>
    <row r="33" spans="1:30" ht="15" customHeight="1" x14ac:dyDescent="0.2">
      <c r="B33" s="151" t="s">
        <v>104</v>
      </c>
      <c r="C33" s="14"/>
      <c r="D33" s="14"/>
      <c r="E33" s="15"/>
      <c r="F33" s="152">
        <v>1.05</v>
      </c>
      <c r="G33" s="153" t="s">
        <v>15</v>
      </c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</row>
    <row r="34" spans="1:30" ht="15" customHeight="1" x14ac:dyDescent="0.2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AD34" s="18"/>
    </row>
    <row r="35" spans="1:30" ht="15" customHeight="1" x14ac:dyDescent="0.2"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AD35" s="18"/>
    </row>
    <row r="36" spans="1:30" ht="15" customHeight="1" x14ac:dyDescent="0.2">
      <c r="A36" s="10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AD36" s="18"/>
    </row>
    <row r="37" spans="1:30" ht="15" customHeight="1" x14ac:dyDescent="0.2">
      <c r="A37" s="101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AD37" s="18"/>
    </row>
    <row r="38" spans="1:30" ht="15" customHeight="1" x14ac:dyDescent="0.2">
      <c r="A38" s="103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</row>
    <row r="39" spans="1:30" ht="15" customHeight="1" x14ac:dyDescent="0.2">
      <c r="A39" s="103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</row>
    <row r="40" spans="1:30" ht="15" customHeight="1" x14ac:dyDescent="0.2">
      <c r="A40" s="103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</row>
    <row r="41" spans="1:30" ht="15" customHeight="1" x14ac:dyDescent="0.2"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</row>
    <row r="42" spans="1:30" ht="15" customHeight="1" x14ac:dyDescent="0.2"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</row>
    <row r="43" spans="1:30" ht="15" customHeight="1" x14ac:dyDescent="0.2"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</row>
    <row r="44" spans="1:30" ht="15" customHeight="1" x14ac:dyDescent="0.2"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45"/>
    </row>
    <row r="45" spans="1:30" ht="15" customHeight="1" x14ac:dyDescent="0.2"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</row>
    <row r="46" spans="1:30" ht="15" customHeight="1" x14ac:dyDescent="0.2"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</row>
    <row r="50" spans="11:18" ht="15" customHeight="1" x14ac:dyDescent="0.2">
      <c r="N50" s="10"/>
      <c r="O50" s="10"/>
      <c r="P50" s="10"/>
      <c r="Q50" s="10"/>
      <c r="R50" s="10"/>
    </row>
    <row r="51" spans="11:18" ht="15" customHeight="1" x14ac:dyDescent="0.2">
      <c r="K51" s="10"/>
      <c r="L51" s="10"/>
      <c r="M51" s="10"/>
      <c r="N51" s="10"/>
      <c r="O51" s="10"/>
      <c r="P51" s="10"/>
      <c r="Q51" s="10"/>
      <c r="R51" s="10"/>
    </row>
    <row r="52" spans="11:18" ht="15" customHeight="1" x14ac:dyDescent="0.2">
      <c r="K52" s="10"/>
      <c r="L52" s="10"/>
      <c r="M52" s="10"/>
      <c r="N52" s="10"/>
      <c r="O52" s="10"/>
      <c r="P52" s="10"/>
      <c r="Q52" s="10"/>
      <c r="R52" s="10"/>
    </row>
    <row r="53" spans="11:18" ht="15" customHeight="1" x14ac:dyDescent="0.2">
      <c r="K53" s="10"/>
      <c r="L53" s="10"/>
      <c r="M53" s="10"/>
      <c r="N53" s="10"/>
      <c r="O53" s="10"/>
      <c r="P53" s="10"/>
      <c r="Q53" s="10"/>
      <c r="R53" s="10"/>
    </row>
  </sheetData>
  <mergeCells count="20">
    <mergeCell ref="B4:S4"/>
    <mergeCell ref="A5:S5"/>
    <mergeCell ref="A7:C7"/>
    <mergeCell ref="A11:S11"/>
    <mergeCell ref="D12:E12"/>
    <mergeCell ref="C15:E15"/>
    <mergeCell ref="D17:E17"/>
    <mergeCell ref="C16:D16"/>
    <mergeCell ref="D13:E13"/>
    <mergeCell ref="D14:E14"/>
    <mergeCell ref="B17:C17"/>
    <mergeCell ref="I9:J9"/>
    <mergeCell ref="A9:C9"/>
    <mergeCell ref="A8:C8"/>
    <mergeCell ref="D8:H8"/>
    <mergeCell ref="N9:P9"/>
    <mergeCell ref="P8:S8"/>
    <mergeCell ref="I8:J8"/>
    <mergeCell ref="K8:M8"/>
    <mergeCell ref="N8:O8"/>
  </mergeCells>
  <pageMargins left="0.51181102362204722" right="0.27559055118110237" top="0.59055118110236227" bottom="0.19685039370078741" header="0.51181102362204722" footer="0.31496062992125984"/>
  <pageSetup paperSize="9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3"/>
  <sheetViews>
    <sheetView workbookViewId="0">
      <selection activeCell="E2" sqref="E2:F2"/>
    </sheetView>
  </sheetViews>
  <sheetFormatPr defaultRowHeight="12.75" x14ac:dyDescent="0.2"/>
  <cols>
    <col min="1" max="1" width="2.85546875" customWidth="1"/>
    <col min="2" max="2" width="12.5703125" style="78" customWidth="1"/>
    <col min="3" max="3" width="7.42578125" style="83" customWidth="1"/>
    <col min="4" max="4" width="8.42578125" style="78" customWidth="1"/>
    <col min="5" max="5" width="8.5703125" style="1" customWidth="1"/>
    <col min="6" max="6" width="10.85546875" style="1" customWidth="1"/>
    <col min="7" max="7" width="15" style="1" customWidth="1"/>
    <col min="8" max="8" width="8.5703125" customWidth="1"/>
  </cols>
  <sheetData>
    <row r="2" spans="2:10" ht="18" x14ac:dyDescent="0.25">
      <c r="E2" s="219" t="s">
        <v>55</v>
      </c>
      <c r="F2" s="219"/>
    </row>
    <row r="4" spans="2:10" x14ac:dyDescent="0.2">
      <c r="B4" s="79" t="s">
        <v>56</v>
      </c>
      <c r="C4" s="85">
        <v>8</v>
      </c>
      <c r="D4" s="79" t="s">
        <v>67</v>
      </c>
    </row>
    <row r="5" spans="2:10" x14ac:dyDescent="0.2">
      <c r="B5" s="79" t="s">
        <v>57</v>
      </c>
      <c r="C5" s="85">
        <v>75</v>
      </c>
      <c r="D5" s="79" t="s">
        <v>59</v>
      </c>
      <c r="E5" s="79" t="s">
        <v>69</v>
      </c>
      <c r="H5" s="79" t="s">
        <v>68</v>
      </c>
      <c r="J5" s="79"/>
    </row>
    <row r="6" spans="2:10" x14ac:dyDescent="0.2">
      <c r="B6" s="79" t="s">
        <v>58</v>
      </c>
      <c r="C6" s="85">
        <v>100</v>
      </c>
      <c r="D6" s="79" t="s">
        <v>71</v>
      </c>
      <c r="E6" s="79" t="s">
        <v>70</v>
      </c>
      <c r="I6" s="79"/>
    </row>
    <row r="7" spans="2:10" x14ac:dyDescent="0.2">
      <c r="B7" s="80"/>
      <c r="D7" s="80"/>
      <c r="G7" s="78"/>
    </row>
    <row r="8" spans="2:10" x14ac:dyDescent="0.2">
      <c r="B8" s="82" t="s">
        <v>60</v>
      </c>
      <c r="C8" s="85" t="s">
        <v>49</v>
      </c>
      <c r="D8" s="82"/>
      <c r="E8" s="83">
        <f>C4*C6</f>
        <v>800</v>
      </c>
      <c r="F8" s="79" t="s">
        <v>61</v>
      </c>
      <c r="G8" s="78"/>
    </row>
    <row r="9" spans="2:10" x14ac:dyDescent="0.2">
      <c r="G9" s="81"/>
    </row>
    <row r="10" spans="2:10" x14ac:dyDescent="0.2">
      <c r="B10" s="79" t="s">
        <v>63</v>
      </c>
      <c r="C10" s="85"/>
      <c r="D10" s="79"/>
      <c r="E10" s="84" t="s">
        <v>62</v>
      </c>
      <c r="G10" s="2"/>
    </row>
    <row r="11" spans="2:10" x14ac:dyDescent="0.2">
      <c r="B11" s="79" t="s">
        <v>49</v>
      </c>
      <c r="E11" s="84" t="s">
        <v>64</v>
      </c>
      <c r="G11" s="2"/>
    </row>
    <row r="12" spans="2:10" x14ac:dyDescent="0.2">
      <c r="B12" s="79" t="s">
        <v>66</v>
      </c>
      <c r="C12" s="83">
        <v>9</v>
      </c>
      <c r="D12" s="79" t="s">
        <v>15</v>
      </c>
      <c r="E12" s="79" t="s">
        <v>65</v>
      </c>
      <c r="G12" s="2"/>
    </row>
    <row r="13" spans="2:10" x14ac:dyDescent="0.2">
      <c r="G13" s="2"/>
    </row>
    <row r="14" spans="2:10" x14ac:dyDescent="0.2">
      <c r="G14" s="2"/>
    </row>
    <row r="15" spans="2:10" x14ac:dyDescent="0.2">
      <c r="G15" s="2"/>
    </row>
    <row r="18" spans="7:7" x14ac:dyDescent="0.2">
      <c r="G18" s="2"/>
    </row>
    <row r="19" spans="7:7" x14ac:dyDescent="0.2">
      <c r="G19" s="2"/>
    </row>
    <row r="20" spans="7:7" x14ac:dyDescent="0.2">
      <c r="G20" s="2"/>
    </row>
    <row r="21" spans="7:7" x14ac:dyDescent="0.2">
      <c r="G21" s="2"/>
    </row>
    <row r="22" spans="7:7" x14ac:dyDescent="0.2">
      <c r="G22" s="2"/>
    </row>
    <row r="23" spans="7:7" x14ac:dyDescent="0.2">
      <c r="G23" s="2"/>
    </row>
  </sheetData>
  <mergeCells count="1">
    <mergeCell ref="E2:F2"/>
  </mergeCells>
  <phoneticPr fontId="0" type="noConversion"/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FOSSA</vt:lpstr>
      <vt:lpstr>FILTRO</vt:lpstr>
      <vt:lpstr>ANEXO-V</vt:lpstr>
      <vt:lpstr>FILTRO!Area_de_impressao</vt:lpstr>
      <vt:lpstr>FOSSA!Area_de_impressao</vt:lpstr>
    </vt:vector>
  </TitlesOfParts>
  <Company>Pref. Mun. de Camaquã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Cliente</dc:creator>
  <cp:lastModifiedBy>Licitações</cp:lastModifiedBy>
  <cp:lastPrinted>2020-03-19T20:02:56Z</cp:lastPrinted>
  <dcterms:created xsi:type="dcterms:W3CDTF">2013-03-20T19:52:22Z</dcterms:created>
  <dcterms:modified xsi:type="dcterms:W3CDTF">2020-04-22T11:28:22Z</dcterms:modified>
</cp:coreProperties>
</file>